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d.docs.live.net/2b4c59e6562adb8b/Desktop/FILE TESI/"/>
    </mc:Choice>
  </mc:AlternateContent>
  <xr:revisionPtr revIDLastSave="0" documentId="8_{9CFF51E7-CDE7-48A6-89DA-3F96C6D72CE2}" xr6:coauthVersionLast="47" xr6:coauthVersionMax="47" xr10:uidLastSave="{00000000-0000-0000-0000-000000000000}"/>
  <bookViews>
    <workbookView xWindow="-108" yWindow="-108" windowWidth="23256" windowHeight="12456" firstSheet="3" activeTab="5" xr2:uid="{4EB5CA52-9EE9-4449-B578-CA06115D8971}"/>
  </bookViews>
  <sheets>
    <sheet name="RISULTATI" sheetId="1" r:id="rId1"/>
    <sheet name="B1 VS B2" sheetId="2" r:id="rId2"/>
    <sheet name="B3  VS B4" sheetId="3" r:id="rId3"/>
    <sheet name="B1 VS B3 (NUMERICAL)" sheetId="4" r:id="rId4"/>
    <sheet name="B4 VS B5 (MEDIUM &amp; HARD)" sheetId="5" r:id="rId5"/>
    <sheet name="B3 VS B4 VS B5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3" i="5" l="1"/>
  <c r="Y44" i="5"/>
  <c r="Y45" i="5"/>
  <c r="Y46" i="5"/>
  <c r="Y47" i="5"/>
  <c r="Y48" i="5"/>
  <c r="Y49" i="5"/>
  <c r="Y42" i="5"/>
  <c r="Y26" i="5"/>
  <c r="Y27" i="5"/>
  <c r="Y28" i="5"/>
  <c r="Y29" i="5"/>
  <c r="Y30" i="5"/>
  <c r="Y31" i="5"/>
  <c r="Y32" i="5"/>
  <c r="Y25" i="5"/>
  <c r="Y10" i="5"/>
  <c r="Y11" i="5"/>
  <c r="Y12" i="5"/>
  <c r="Y13" i="5"/>
  <c r="Y14" i="5"/>
  <c r="Y15" i="5"/>
  <c r="Y16" i="5"/>
  <c r="Y9" i="5"/>
  <c r="S44" i="4"/>
  <c r="T44" i="4"/>
  <c r="Y44" i="4"/>
  <c r="S45" i="4"/>
  <c r="T45" i="4"/>
  <c r="Y45" i="4"/>
  <c r="S46" i="4"/>
  <c r="T46" i="4"/>
  <c r="Y46" i="4"/>
  <c r="S47" i="4"/>
  <c r="T47" i="4"/>
  <c r="Y47" i="4"/>
  <c r="S48" i="4"/>
  <c r="T48" i="4"/>
  <c r="Y48" i="4"/>
  <c r="S49" i="4"/>
  <c r="T49" i="4"/>
  <c r="Y49" i="4"/>
  <c r="S50" i="4"/>
  <c r="T50" i="4"/>
  <c r="Y50" i="4"/>
  <c r="S51" i="4"/>
  <c r="T51" i="4"/>
  <c r="Y51" i="4"/>
  <c r="S32" i="4"/>
  <c r="T32" i="4"/>
  <c r="Y32" i="4"/>
  <c r="S33" i="4"/>
  <c r="T33" i="4"/>
  <c r="Y33" i="4"/>
  <c r="S34" i="4"/>
  <c r="T34" i="4"/>
  <c r="Y34" i="4"/>
  <c r="S35" i="4"/>
  <c r="T35" i="4"/>
  <c r="Y35" i="4"/>
  <c r="S36" i="4"/>
  <c r="T36" i="4"/>
  <c r="Y36" i="4"/>
  <c r="S37" i="4"/>
  <c r="T37" i="4"/>
  <c r="Y37" i="4"/>
  <c r="S38" i="4"/>
  <c r="T38" i="4"/>
  <c r="Y38" i="4"/>
  <c r="S39" i="4"/>
  <c r="T39" i="4"/>
  <c r="Y39" i="4"/>
  <c r="S20" i="4"/>
  <c r="T20" i="4"/>
  <c r="Y20" i="4"/>
  <c r="S21" i="4"/>
  <c r="T21" i="4"/>
  <c r="Y21" i="4"/>
  <c r="S22" i="4"/>
  <c r="T22" i="4"/>
  <c r="Y22" i="4"/>
  <c r="S23" i="4"/>
  <c r="T23" i="4"/>
  <c r="Y23" i="4"/>
  <c r="S24" i="4"/>
  <c r="T24" i="4"/>
  <c r="Y24" i="4"/>
  <c r="S25" i="4"/>
  <c r="T25" i="4"/>
  <c r="Y25" i="4"/>
  <c r="S26" i="4"/>
  <c r="T26" i="4"/>
  <c r="Y26" i="4"/>
  <c r="S27" i="4"/>
  <c r="T27" i="4"/>
  <c r="Y27" i="4"/>
  <c r="Y9" i="4"/>
  <c r="Y10" i="4"/>
  <c r="Y11" i="4"/>
  <c r="Y12" i="4"/>
  <c r="Y13" i="4"/>
  <c r="Y14" i="4"/>
  <c r="Y15" i="4"/>
  <c r="Y8" i="4"/>
  <c r="T8" i="4"/>
  <c r="T9" i="4"/>
  <c r="T10" i="4"/>
  <c r="T11" i="4"/>
  <c r="T12" i="4"/>
  <c r="T13" i="4"/>
  <c r="T14" i="4"/>
  <c r="T15" i="4"/>
  <c r="S9" i="4"/>
  <c r="S10" i="4"/>
  <c r="S11" i="4"/>
  <c r="S12" i="4"/>
  <c r="S13" i="4"/>
  <c r="S14" i="4"/>
  <c r="S15" i="4"/>
  <c r="S8" i="4"/>
  <c r="E43" i="5"/>
  <c r="E44" i="5"/>
  <c r="E45" i="5"/>
  <c r="E46" i="5"/>
  <c r="E47" i="5"/>
  <c r="E48" i="5"/>
  <c r="E49" i="5"/>
  <c r="E42" i="5"/>
  <c r="E26" i="5"/>
  <c r="E27" i="5"/>
  <c r="E28" i="5"/>
  <c r="E29" i="5"/>
  <c r="E30" i="5"/>
  <c r="E31" i="5"/>
  <c r="E32" i="5"/>
  <c r="E25" i="5"/>
  <c r="E10" i="5"/>
  <c r="E11" i="5"/>
  <c r="E12" i="5"/>
  <c r="E13" i="5"/>
  <c r="E14" i="5"/>
  <c r="E15" i="5"/>
  <c r="E16" i="5"/>
  <c r="E9" i="5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E20" i="4"/>
  <c r="E21" i="4"/>
  <c r="E22" i="4"/>
  <c r="E23" i="4"/>
  <c r="E24" i="4"/>
  <c r="E25" i="4"/>
  <c r="E26" i="4"/>
  <c r="E27" i="4"/>
  <c r="E32" i="4"/>
  <c r="E33" i="4"/>
  <c r="E34" i="4"/>
  <c r="E35" i="4"/>
  <c r="E36" i="4"/>
  <c r="E37" i="4"/>
  <c r="E38" i="4"/>
  <c r="E39" i="4"/>
  <c r="E44" i="4"/>
  <c r="E45" i="4"/>
  <c r="E46" i="4"/>
  <c r="E47" i="4"/>
  <c r="E48" i="4"/>
  <c r="E49" i="4"/>
  <c r="E50" i="4"/>
  <c r="E51" i="4"/>
  <c r="E69" i="3"/>
  <c r="E70" i="3"/>
  <c r="E71" i="3"/>
  <c r="E72" i="3"/>
  <c r="E73" i="3"/>
  <c r="E74" i="3"/>
  <c r="E75" i="3"/>
  <c r="E68" i="3"/>
  <c r="E57" i="3"/>
  <c r="E58" i="3"/>
  <c r="E59" i="3"/>
  <c r="E60" i="3"/>
  <c r="E61" i="3"/>
  <c r="E62" i="3"/>
  <c r="E63" i="3"/>
  <c r="E56" i="3"/>
  <c r="S42" i="5"/>
  <c r="T42" i="5"/>
  <c r="S43" i="5"/>
  <c r="T43" i="5"/>
  <c r="S44" i="5"/>
  <c r="T44" i="5"/>
  <c r="S45" i="5"/>
  <c r="T45" i="5"/>
  <c r="S46" i="5"/>
  <c r="T46" i="5"/>
  <c r="S47" i="5"/>
  <c r="T47" i="5"/>
  <c r="S48" i="5"/>
  <c r="T48" i="5"/>
  <c r="S49" i="5"/>
  <c r="T49" i="5"/>
  <c r="S25" i="5"/>
  <c r="T25" i="5"/>
  <c r="S26" i="5"/>
  <c r="T26" i="5"/>
  <c r="S27" i="5"/>
  <c r="T27" i="5"/>
  <c r="S28" i="5"/>
  <c r="T28" i="5"/>
  <c r="S29" i="5"/>
  <c r="T29" i="5"/>
  <c r="S30" i="5"/>
  <c r="T30" i="5"/>
  <c r="S31" i="5"/>
  <c r="T31" i="5"/>
  <c r="S32" i="5"/>
  <c r="T32" i="5"/>
  <c r="S9" i="5"/>
  <c r="T9" i="5"/>
  <c r="S10" i="5"/>
  <c r="T10" i="5"/>
  <c r="S11" i="5"/>
  <c r="T11" i="5"/>
  <c r="S12" i="5"/>
  <c r="T12" i="5"/>
  <c r="S13" i="5"/>
  <c r="T13" i="5"/>
  <c r="S14" i="5"/>
  <c r="T14" i="5"/>
  <c r="S15" i="5"/>
  <c r="T15" i="5"/>
  <c r="S16" i="5"/>
  <c r="T16" i="5"/>
  <c r="T51" i="3"/>
  <c r="S51" i="3"/>
  <c r="T50" i="3"/>
  <c r="S50" i="3"/>
  <c r="T49" i="3"/>
  <c r="S49" i="3"/>
  <c r="T48" i="3"/>
  <c r="S48" i="3"/>
  <c r="T47" i="3"/>
  <c r="S47" i="3"/>
  <c r="T46" i="3"/>
  <c r="S46" i="3"/>
  <c r="T45" i="3"/>
  <c r="S45" i="3"/>
  <c r="T44" i="3"/>
  <c r="S44" i="3"/>
  <c r="T39" i="3"/>
  <c r="S39" i="3"/>
  <c r="T38" i="3"/>
  <c r="S38" i="3"/>
  <c r="T37" i="3"/>
  <c r="S37" i="3"/>
  <c r="T36" i="3"/>
  <c r="S36" i="3"/>
  <c r="T35" i="3"/>
  <c r="S35" i="3"/>
  <c r="T34" i="3"/>
  <c r="S34" i="3"/>
  <c r="T33" i="3"/>
  <c r="S33" i="3"/>
  <c r="T32" i="3"/>
  <c r="S32" i="3"/>
  <c r="T27" i="3"/>
  <c r="S27" i="3"/>
  <c r="T26" i="3"/>
  <c r="S26" i="3"/>
  <c r="T25" i="3"/>
  <c r="S25" i="3"/>
  <c r="T24" i="3"/>
  <c r="S24" i="3"/>
  <c r="T23" i="3"/>
  <c r="S23" i="3"/>
  <c r="T22" i="3"/>
  <c r="S22" i="3"/>
  <c r="T21" i="3"/>
  <c r="S21" i="3"/>
  <c r="T20" i="3"/>
  <c r="S20" i="3"/>
  <c r="T9" i="3"/>
  <c r="T10" i="3"/>
  <c r="T11" i="3"/>
  <c r="T12" i="3"/>
  <c r="T13" i="3"/>
  <c r="T14" i="3"/>
  <c r="T15" i="3"/>
  <c r="T8" i="3"/>
  <c r="S9" i="3"/>
  <c r="S10" i="3"/>
  <c r="S11" i="3"/>
  <c r="S12" i="3"/>
  <c r="S13" i="3"/>
  <c r="S14" i="3"/>
  <c r="S15" i="3"/>
  <c r="S8" i="3"/>
  <c r="D43" i="5" l="1"/>
  <c r="D44" i="5"/>
  <c r="D45" i="5"/>
  <c r="D46" i="5"/>
  <c r="D47" i="5"/>
  <c r="D48" i="5"/>
  <c r="D49" i="5"/>
  <c r="D42" i="5"/>
  <c r="D26" i="5"/>
  <c r="D27" i="5"/>
  <c r="D28" i="5"/>
  <c r="D29" i="5"/>
  <c r="D30" i="5"/>
  <c r="D31" i="5"/>
  <c r="D32" i="5"/>
  <c r="D25" i="5"/>
  <c r="C43" i="5" l="1"/>
  <c r="C44" i="5"/>
  <c r="C45" i="5"/>
  <c r="C46" i="5"/>
  <c r="C47" i="5"/>
  <c r="C48" i="5"/>
  <c r="C49" i="5"/>
  <c r="C42" i="5"/>
  <c r="C26" i="5"/>
  <c r="C27" i="5"/>
  <c r="C28" i="5"/>
  <c r="C29" i="5"/>
  <c r="C30" i="5"/>
  <c r="C31" i="5"/>
  <c r="C32" i="5"/>
  <c r="C25" i="5"/>
  <c r="D10" i="5" l="1"/>
  <c r="D11" i="5"/>
  <c r="D12" i="5"/>
  <c r="D13" i="5"/>
  <c r="D14" i="5"/>
  <c r="D15" i="5"/>
  <c r="D16" i="5"/>
  <c r="D9" i="5"/>
  <c r="C81" i="3"/>
  <c r="C73" i="3"/>
  <c r="C72" i="3"/>
  <c r="C60" i="3"/>
  <c r="C71" i="3"/>
  <c r="C59" i="3"/>
  <c r="C58" i="3"/>
  <c r="C51" i="3"/>
  <c r="C39" i="3"/>
  <c r="C27" i="3"/>
  <c r="C26" i="3"/>
  <c r="C14" i="3"/>
  <c r="C13" i="3"/>
  <c r="C36" i="3"/>
  <c r="C11" i="3"/>
  <c r="C34" i="3"/>
  <c r="C10" i="3"/>
  <c r="C45" i="3"/>
  <c r="C33" i="3"/>
  <c r="C20" i="3"/>
  <c r="C50" i="2"/>
  <c r="C49" i="2"/>
  <c r="C76" i="2"/>
  <c r="C60" i="2"/>
  <c r="C48" i="2"/>
  <c r="C47" i="2"/>
  <c r="C73" i="2"/>
  <c r="C57" i="2"/>
  <c r="C56" i="2"/>
  <c r="C44" i="2"/>
  <c r="C14" i="2"/>
  <c r="AB14" i="2" s="1"/>
  <c r="C13" i="2"/>
  <c r="AB13" i="2" s="1"/>
  <c r="C36" i="2"/>
  <c r="AB36" i="2" s="1"/>
  <c r="C24" i="2"/>
  <c r="AB24" i="2" s="1"/>
  <c r="C12" i="2"/>
  <c r="AB12" i="2" s="1"/>
  <c r="C34" i="2"/>
  <c r="AB34" i="2" s="1"/>
  <c r="C22" i="2"/>
  <c r="AB22" i="2" s="1"/>
  <c r="C10" i="2"/>
  <c r="AB10" i="2" s="1"/>
  <c r="C21" i="2"/>
  <c r="AB21" i="2" s="1"/>
  <c r="C32" i="2"/>
  <c r="AB32" i="2" s="1"/>
  <c r="C20" i="2"/>
  <c r="AB20" i="2" s="1"/>
  <c r="C8" i="2"/>
  <c r="AB8" i="2" s="1"/>
  <c r="C33" i="2"/>
  <c r="AB33" i="2" s="1"/>
  <c r="C9" i="2"/>
  <c r="AB9" i="2" s="1"/>
  <c r="C35" i="2"/>
  <c r="AB35" i="2" s="1"/>
  <c r="C15" i="2"/>
  <c r="AB15" i="2" s="1"/>
  <c r="C27" i="2"/>
  <c r="AB27" i="2" s="1"/>
  <c r="C39" i="2"/>
  <c r="AB39" i="2" s="1"/>
  <c r="C38" i="2"/>
  <c r="AB38" i="2" s="1"/>
  <c r="C26" i="2"/>
  <c r="AB26" i="2" s="1"/>
  <c r="D33" i="3"/>
  <c r="E33" i="3" s="1"/>
  <c r="D34" i="3"/>
  <c r="D35" i="3"/>
  <c r="D36" i="3"/>
  <c r="D37" i="3"/>
  <c r="D38" i="3"/>
  <c r="D39" i="3"/>
  <c r="D32" i="3"/>
  <c r="E32" i="3" s="1"/>
  <c r="D81" i="3"/>
  <c r="D82" i="3"/>
  <c r="D83" i="3"/>
  <c r="D84" i="3"/>
  <c r="D85" i="3"/>
  <c r="D86" i="3"/>
  <c r="D87" i="3"/>
  <c r="D80" i="3"/>
  <c r="C82" i="3"/>
  <c r="C83" i="3"/>
  <c r="C84" i="3"/>
  <c r="C85" i="3"/>
  <c r="C86" i="3"/>
  <c r="C87" i="3"/>
  <c r="C80" i="3"/>
  <c r="D69" i="3"/>
  <c r="D70" i="3"/>
  <c r="D71" i="3"/>
  <c r="D72" i="3"/>
  <c r="D73" i="3"/>
  <c r="D74" i="3"/>
  <c r="D75" i="3"/>
  <c r="D68" i="3"/>
  <c r="C69" i="3"/>
  <c r="C70" i="3"/>
  <c r="C74" i="3"/>
  <c r="C75" i="3"/>
  <c r="C68" i="3"/>
  <c r="D57" i="3"/>
  <c r="D58" i="3"/>
  <c r="D59" i="3"/>
  <c r="D60" i="3"/>
  <c r="D61" i="3"/>
  <c r="D62" i="3"/>
  <c r="D63" i="3"/>
  <c r="D56" i="3"/>
  <c r="C57" i="3"/>
  <c r="C61" i="3"/>
  <c r="C62" i="3"/>
  <c r="C63" i="3"/>
  <c r="C56" i="3"/>
  <c r="D45" i="3"/>
  <c r="E45" i="3" s="1"/>
  <c r="D46" i="3"/>
  <c r="E46" i="3" s="1"/>
  <c r="D47" i="3"/>
  <c r="E47" i="3" s="1"/>
  <c r="D48" i="3"/>
  <c r="E48" i="3" s="1"/>
  <c r="D49" i="3"/>
  <c r="E49" i="3" s="1"/>
  <c r="D50" i="3"/>
  <c r="E50" i="3" s="1"/>
  <c r="D51" i="3"/>
  <c r="E51" i="3" s="1"/>
  <c r="D44" i="3"/>
  <c r="C46" i="3"/>
  <c r="C47" i="3"/>
  <c r="C48" i="3"/>
  <c r="C49" i="3"/>
  <c r="C50" i="3"/>
  <c r="C44" i="3"/>
  <c r="C35" i="3"/>
  <c r="E35" i="3" s="1"/>
  <c r="C37" i="3"/>
  <c r="C38" i="3"/>
  <c r="C32" i="3"/>
  <c r="D21" i="3"/>
  <c r="E21" i="3" s="1"/>
  <c r="D22" i="3"/>
  <c r="D23" i="3"/>
  <c r="D24" i="3"/>
  <c r="D25" i="3"/>
  <c r="D26" i="3"/>
  <c r="D27" i="3"/>
  <c r="E27" i="3" s="1"/>
  <c r="D20" i="3"/>
  <c r="E20" i="3" s="1"/>
  <c r="C21" i="3"/>
  <c r="C22" i="3"/>
  <c r="C23" i="3"/>
  <c r="C24" i="3"/>
  <c r="C25" i="3"/>
  <c r="D9" i="3"/>
  <c r="D10" i="3"/>
  <c r="E10" i="3" s="1"/>
  <c r="D11" i="3"/>
  <c r="D12" i="3"/>
  <c r="D13" i="3"/>
  <c r="D14" i="3"/>
  <c r="D15" i="3"/>
  <c r="D8" i="3"/>
  <c r="C9" i="3"/>
  <c r="C12" i="3"/>
  <c r="C15" i="3"/>
  <c r="C8" i="3"/>
  <c r="D73" i="2"/>
  <c r="D74" i="2"/>
  <c r="D75" i="2"/>
  <c r="D76" i="2"/>
  <c r="D77" i="2"/>
  <c r="D78" i="2"/>
  <c r="D79" i="2"/>
  <c r="D72" i="2"/>
  <c r="C74" i="2"/>
  <c r="C75" i="2"/>
  <c r="C77" i="2"/>
  <c r="C78" i="2"/>
  <c r="C79" i="2"/>
  <c r="C72" i="2"/>
  <c r="D57" i="2"/>
  <c r="D58" i="2"/>
  <c r="D59" i="2"/>
  <c r="D60" i="2"/>
  <c r="E60" i="2" s="1"/>
  <c r="D61" i="2"/>
  <c r="E61" i="2" s="1"/>
  <c r="D62" i="2"/>
  <c r="E62" i="2" s="1"/>
  <c r="D63" i="2"/>
  <c r="E63" i="2" s="1"/>
  <c r="D56" i="2"/>
  <c r="E56" i="2" s="1"/>
  <c r="C58" i="2"/>
  <c r="C59" i="2"/>
  <c r="C61" i="2"/>
  <c r="C62" i="2"/>
  <c r="C63" i="2"/>
  <c r="D45" i="2"/>
  <c r="D46" i="2"/>
  <c r="E46" i="2" s="1"/>
  <c r="D47" i="2"/>
  <c r="E47" i="2" s="1"/>
  <c r="D48" i="2"/>
  <c r="E48" i="2" s="1"/>
  <c r="D49" i="2"/>
  <c r="E49" i="2" s="1"/>
  <c r="D50" i="2"/>
  <c r="D51" i="2"/>
  <c r="E51" i="2" s="1"/>
  <c r="D44" i="2"/>
  <c r="E44" i="2" s="1"/>
  <c r="C45" i="2"/>
  <c r="C46" i="2"/>
  <c r="C51" i="2"/>
  <c r="D9" i="2"/>
  <c r="D21" i="2"/>
  <c r="D33" i="2"/>
  <c r="D10" i="2"/>
  <c r="D22" i="2"/>
  <c r="D34" i="2"/>
  <c r="D11" i="2"/>
  <c r="D23" i="2"/>
  <c r="D35" i="2"/>
  <c r="D12" i="2"/>
  <c r="D24" i="2"/>
  <c r="D36" i="2"/>
  <c r="D13" i="2"/>
  <c r="D25" i="2"/>
  <c r="D37" i="2"/>
  <c r="D14" i="2"/>
  <c r="D26" i="2"/>
  <c r="D38" i="2"/>
  <c r="D15" i="2"/>
  <c r="D27" i="2"/>
  <c r="D39" i="2"/>
  <c r="D20" i="2"/>
  <c r="D32" i="2"/>
  <c r="C11" i="2"/>
  <c r="AB11" i="2" s="1"/>
  <c r="C23" i="2"/>
  <c r="AB23" i="2" s="1"/>
  <c r="C25" i="2"/>
  <c r="AB25" i="2" s="1"/>
  <c r="C37" i="2"/>
  <c r="AB37" i="2" s="1"/>
  <c r="D8" i="2"/>
  <c r="E20" i="2" l="1"/>
  <c r="AC20" i="2"/>
  <c r="AC12" i="2"/>
  <c r="E12" i="2"/>
  <c r="E39" i="2"/>
  <c r="AC39" i="2"/>
  <c r="E35" i="2"/>
  <c r="AC35" i="2"/>
  <c r="E27" i="2"/>
  <c r="AC27" i="2"/>
  <c r="E23" i="2"/>
  <c r="AC23" i="2"/>
  <c r="AC15" i="2"/>
  <c r="E15" i="2"/>
  <c r="E11" i="2"/>
  <c r="AC11" i="2"/>
  <c r="E50" i="2"/>
  <c r="AC38" i="2"/>
  <c r="E38" i="2"/>
  <c r="E34" i="2"/>
  <c r="AC34" i="2"/>
  <c r="AC26" i="2"/>
  <c r="E26" i="2"/>
  <c r="E22" i="2"/>
  <c r="AC22" i="2"/>
  <c r="E8" i="2"/>
  <c r="AC8" i="2"/>
  <c r="AC14" i="2"/>
  <c r="E14" i="2"/>
  <c r="E10" i="2"/>
  <c r="AC10" i="2"/>
  <c r="E37" i="2"/>
  <c r="AC37" i="2"/>
  <c r="E33" i="2"/>
  <c r="AC33" i="2"/>
  <c r="E59" i="2"/>
  <c r="AC25" i="2"/>
  <c r="E25" i="2"/>
  <c r="E21" i="2"/>
  <c r="AC21" i="2"/>
  <c r="E45" i="2"/>
  <c r="E58" i="2"/>
  <c r="AC13" i="2"/>
  <c r="E13" i="2"/>
  <c r="AC9" i="2"/>
  <c r="E9" i="2"/>
  <c r="E57" i="2"/>
  <c r="AC36" i="2"/>
  <c r="E36" i="2"/>
  <c r="AC32" i="2"/>
  <c r="E32" i="2"/>
  <c r="AC24" i="2"/>
  <c r="E24" i="2"/>
  <c r="E38" i="3"/>
  <c r="E8" i="3"/>
  <c r="E15" i="3"/>
  <c r="E34" i="3"/>
  <c r="E26" i="3"/>
  <c r="E25" i="3"/>
  <c r="E11" i="3"/>
  <c r="E24" i="3"/>
  <c r="E23" i="3"/>
  <c r="E37" i="3"/>
  <c r="E36" i="3"/>
  <c r="E14" i="3"/>
  <c r="E13" i="3"/>
  <c r="E39" i="3"/>
  <c r="E12" i="3"/>
  <c r="E9" i="3"/>
  <c r="E22" i="3"/>
  <c r="E44" i="3"/>
</calcChain>
</file>

<file path=xl/sharedStrings.xml><?xml version="1.0" encoding="utf-8"?>
<sst xmlns="http://schemas.openxmlformats.org/spreadsheetml/2006/main" count="690" uniqueCount="69">
  <si>
    <t>BENCHMARK 1</t>
  </si>
  <si>
    <t>BENCHMARK 2</t>
  </si>
  <si>
    <t>BENCHMARK 3</t>
  </si>
  <si>
    <t>BENCHMARK 4</t>
  </si>
  <si>
    <t>BENCHMARK 5</t>
  </si>
  <si>
    <t>LLM</t>
  </si>
  <si>
    <t>ACCURACY</t>
  </si>
  <si>
    <t>ACCURACY_T</t>
  </si>
  <si>
    <t>ACCURACY_N</t>
  </si>
  <si>
    <t>COST ($)</t>
  </si>
  <si>
    <t>LATENCY (s)</t>
  </si>
  <si>
    <t>TOKEN</t>
  </si>
  <si>
    <t>ACCURACY_N EASY</t>
  </si>
  <si>
    <t>ACCURACY_N MEDIUM</t>
  </si>
  <si>
    <t>ACCURACY_N HARD</t>
  </si>
  <si>
    <t>ACCURACY EASY</t>
  </si>
  <si>
    <t>ACCURACY MEDIUM</t>
  </si>
  <si>
    <t>ACCURACY HARD</t>
  </si>
  <si>
    <t>GPT-5</t>
  </si>
  <si>
    <t>gpt-5</t>
  </si>
  <si>
    <t>GPT-5 mini</t>
  </si>
  <si>
    <t>gpt-5 mini</t>
  </si>
  <si>
    <t>GPT-5 nano</t>
  </si>
  <si>
    <t>gpt-5 nano</t>
  </si>
  <si>
    <t>CLAUDE-Sonnet 4</t>
  </si>
  <si>
    <t>Claude 4 Sonnet</t>
  </si>
  <si>
    <t>CLAUDE-Haiku 3.5</t>
  </si>
  <si>
    <t>Claude 3.5 Haiku</t>
  </si>
  <si>
    <t>GEMINI 2.5 Flash</t>
  </si>
  <si>
    <t>Gemini 2.5 Flash</t>
  </si>
  <si>
    <t>GEMINI 2.5 Flash-lite</t>
  </si>
  <si>
    <t>Gemini 2.5 Flash lite</t>
  </si>
  <si>
    <t>DeepSeek-V3.1 (chat)</t>
  </si>
  <si>
    <t>Deeoseek V3.1 chat</t>
  </si>
  <si>
    <t>BENCHMARK</t>
  </si>
  <si>
    <t>DATASET</t>
  </si>
  <si>
    <t>PROMPT</t>
  </si>
  <si>
    <t>SINGLE CHOICE</t>
  </si>
  <si>
    <t>ROLE, ZERO SHOT</t>
  </si>
  <si>
    <t>ROLE, ZERO SHOT + CoT</t>
  </si>
  <si>
    <t>B1</t>
  </si>
  <si>
    <t>B2</t>
  </si>
  <si>
    <t>ACCURACY THEORY</t>
  </si>
  <si>
    <t>ACCURACY NUMERIC</t>
  </si>
  <si>
    <t>COST</t>
  </si>
  <si>
    <t>LATENCY</t>
  </si>
  <si>
    <t>NUMERICAL ANSWER</t>
  </si>
  <si>
    <t>B3</t>
  </si>
  <si>
    <t>B4</t>
  </si>
  <si>
    <t>B1 (Numerical)</t>
  </si>
  <si>
    <t>NUMERICAL ANSWER WITH REASONING</t>
  </si>
  <si>
    <t xml:space="preserve">B5 </t>
  </si>
  <si>
    <t xml:space="preserve">B4 </t>
  </si>
  <si>
    <t>VARIAZIONE ACCURACY IN PP</t>
  </si>
  <si>
    <t>Sample</t>
  </si>
  <si>
    <t>p-value</t>
  </si>
  <si>
    <t>Chi-quadro</t>
  </si>
  <si>
    <t>Exact p-value</t>
  </si>
  <si>
    <t>Statistical significance (95%)</t>
  </si>
  <si>
    <t>NO</t>
  </si>
  <si>
    <t>variation %</t>
  </si>
  <si>
    <t xml:space="preserve">Statistical significance (95%) </t>
  </si>
  <si>
    <t>p-value &lt; 0.05 sigmificativo</t>
  </si>
  <si>
    <t>NO *</t>
  </si>
  <si>
    <t>variation in pp</t>
  </si>
  <si>
    <t>SI</t>
  </si>
  <si>
    <t>B5</t>
  </si>
  <si>
    <t>ACCURACY THEORICAL</t>
  </si>
  <si>
    <t>ACCURACY NUMERICAL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</si>
</sst>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4" borderId="1" xfId="0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0" fillId="0" borderId="1" xfId="0" applyNumberFormat="1" applyBorder="1"/>
    <xf numFmtId="0" fontId="0" fillId="0" borderId="1" xfId="0" applyBorder="1" applyAlignment="1">
      <alignment horizontal="left" vertical="center"/>
    </xf>
    <xf numFmtId="2" fontId="0" fillId="0" borderId="0" xfId="0" applyNumberFormat="1"/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6" borderId="8" xfId="0" applyFont="1" applyFill="1" applyBorder="1" applyAlignment="1">
      <alignment horizontal="left" vertical="center"/>
    </xf>
    <xf numFmtId="10" fontId="0" fillId="0" borderId="0" xfId="0" applyNumberFormat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6" fillId="0" borderId="0" xfId="0" applyFont="1"/>
    <xf numFmtId="0" fontId="0" fillId="0" borderId="3" xfId="0" applyBorder="1" applyAlignment="1">
      <alignment horizontal="center"/>
    </xf>
    <xf numFmtId="10" fontId="0" fillId="5" borderId="1" xfId="0" applyNumberForma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7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Overall Accuracy Comparison between Benchmark 1 and Benchmark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'B1 VS B2'!$C$7</c:f>
              <c:strCache>
                <c:ptCount val="1"/>
                <c:pt idx="0">
                  <c:v>B1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'B1 VS B2'!$B$8:$B$15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B2'!$C$8:$C$15</c:f>
              <c:numCache>
                <c:formatCode>0.000</c:formatCode>
                <c:ptCount val="8"/>
                <c:pt idx="0">
                  <c:v>0.83</c:v>
                </c:pt>
                <c:pt idx="1">
                  <c:v>0.81333333333333335</c:v>
                </c:pt>
                <c:pt idx="2">
                  <c:v>0.78333333333333333</c:v>
                </c:pt>
                <c:pt idx="3">
                  <c:v>0.75</c:v>
                </c:pt>
                <c:pt idx="4">
                  <c:v>0.65666666666666662</c:v>
                </c:pt>
                <c:pt idx="5">
                  <c:v>0.87333333333333329</c:v>
                </c:pt>
                <c:pt idx="6">
                  <c:v>0.68666666666666665</c:v>
                </c:pt>
                <c:pt idx="7">
                  <c:v>0.753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18-43D2-B663-9CB71FD08371}"/>
            </c:ext>
          </c:extLst>
        </c:ser>
        <c:ser>
          <c:idx val="1"/>
          <c:order val="1"/>
          <c:tx>
            <c:strRef>
              <c:f>'B1 VS B2'!$D$7</c:f>
              <c:strCache>
                <c:ptCount val="1"/>
                <c:pt idx="0">
                  <c:v>B2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'B1 VS B2'!$B$8:$B$15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B2'!$D$8:$D$15</c:f>
              <c:numCache>
                <c:formatCode>0.000</c:formatCode>
                <c:ptCount val="8"/>
                <c:pt idx="0">
                  <c:v>0.81333333333333335</c:v>
                </c:pt>
                <c:pt idx="1">
                  <c:v>0.81333333333333335</c:v>
                </c:pt>
                <c:pt idx="2">
                  <c:v>0.77333333333333332</c:v>
                </c:pt>
                <c:pt idx="3">
                  <c:v>0.64666666666666661</c:v>
                </c:pt>
                <c:pt idx="4">
                  <c:v>0.64666666666666661</c:v>
                </c:pt>
                <c:pt idx="5">
                  <c:v>0.88</c:v>
                </c:pt>
                <c:pt idx="6">
                  <c:v>0.69666666666666666</c:v>
                </c:pt>
                <c:pt idx="7">
                  <c:v>0.76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18-43D2-B663-9CB71FD08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950176"/>
        <c:axId val="1923946816"/>
      </c:barChart>
      <c:catAx>
        <c:axId val="192395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3946816"/>
        <c:crosses val="autoZero"/>
        <c:auto val="1"/>
        <c:lblAlgn val="ctr"/>
        <c:lblOffset val="100"/>
        <c:noMultiLvlLbl val="0"/>
      </c:catAx>
      <c:valAx>
        <c:axId val="192394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39501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Medium-Level Accuracy Comparison between Benchmark 1 and Benchmark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'B1 VS B3 (NUMERICAL)'!$C$31</c:f>
              <c:strCache>
                <c:ptCount val="1"/>
                <c:pt idx="0">
                  <c:v>B1 (Numerical)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'B1 VS B3 (NUMERICAL)'!$B$32:$B$39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B3 (NUMERICAL)'!$C$32:$C$39</c:f>
              <c:numCache>
                <c:formatCode>0.00</c:formatCode>
                <c:ptCount val="8"/>
                <c:pt idx="0">
                  <c:v>0.9</c:v>
                </c:pt>
                <c:pt idx="1">
                  <c:v>0.8666666666666667</c:v>
                </c:pt>
                <c:pt idx="2">
                  <c:v>0.8</c:v>
                </c:pt>
                <c:pt idx="3">
                  <c:v>0.36666666666666664</c:v>
                </c:pt>
                <c:pt idx="4">
                  <c:v>0.36666666666666664</c:v>
                </c:pt>
                <c:pt idx="5">
                  <c:v>0.9</c:v>
                </c:pt>
                <c:pt idx="6">
                  <c:v>0.33333333333333331</c:v>
                </c:pt>
                <c:pt idx="7">
                  <c:v>0.36666666666666664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9F-4EF6-8F64-C20A61EE5874}"/>
            </c:ext>
          </c:extLst>
        </c:ser>
        <c:ser>
          <c:idx val="1"/>
          <c:order val="1"/>
          <c:tx>
            <c:strRef>
              <c:f>'B1 VS B3 (NUMERICAL)'!$D$31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'B1 VS B3 (NUMERICAL)'!$B$32:$B$39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B3 (NUMERICAL)'!$D$32:$D$39</c:f>
              <c:numCache>
                <c:formatCode>0.00</c:formatCode>
                <c:ptCount val="8"/>
                <c:pt idx="0">
                  <c:v>0.9</c:v>
                </c:pt>
                <c:pt idx="1">
                  <c:v>0.76666666666666672</c:v>
                </c:pt>
                <c:pt idx="2">
                  <c:v>0.6</c:v>
                </c:pt>
                <c:pt idx="3">
                  <c:v>0</c:v>
                </c:pt>
                <c:pt idx="4">
                  <c:v>3.3333333333333333E-2</c:v>
                </c:pt>
                <c:pt idx="5">
                  <c:v>0.7</c:v>
                </c:pt>
                <c:pt idx="6">
                  <c:v>3.3333333333333333E-2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9F-4EF6-8F64-C20A61EE5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79761552"/>
        <c:axId val="1679757712"/>
      </c:barChart>
      <c:catAx>
        <c:axId val="167976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679757712"/>
        <c:crosses val="autoZero"/>
        <c:auto val="1"/>
        <c:lblAlgn val="ctr"/>
        <c:lblOffset val="100"/>
        <c:noMultiLvlLbl val="0"/>
      </c:catAx>
      <c:valAx>
        <c:axId val="167975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6797615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Hard-Level Accuracy Comparison between Benchmark 1 and Benchmark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'B1 VS B3 (NUMERICAL)'!$C$43</c:f>
              <c:strCache>
                <c:ptCount val="1"/>
                <c:pt idx="0">
                  <c:v>B1 (Numerical)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'B1 VS B3 (NUMERICAL)'!$B$44:$B$51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B3 (NUMERICAL)'!$C$44:$C$51</c:f>
              <c:numCache>
                <c:formatCode>General</c:formatCode>
                <c:ptCount val="8"/>
                <c:pt idx="0">
                  <c:v>0.85</c:v>
                </c:pt>
                <c:pt idx="1">
                  <c:v>0.85</c:v>
                </c:pt>
                <c:pt idx="2">
                  <c:v>0.7</c:v>
                </c:pt>
                <c:pt idx="3">
                  <c:v>0.4</c:v>
                </c:pt>
                <c:pt idx="4">
                  <c:v>0.2</c:v>
                </c:pt>
                <c:pt idx="5">
                  <c:v>0.75</c:v>
                </c:pt>
                <c:pt idx="6">
                  <c:v>0.4</c:v>
                </c:pt>
                <c:pt idx="7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D-45AD-A3B7-4FA8D9966688}"/>
            </c:ext>
          </c:extLst>
        </c:ser>
        <c:ser>
          <c:idx val="1"/>
          <c:order val="1"/>
          <c:tx>
            <c:strRef>
              <c:f>'B1 VS B3 (NUMERICAL)'!$D$43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'B1 VS B3 (NUMERICAL)'!$B$44:$B$51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B3 (NUMERICAL)'!$D$44:$D$51</c:f>
              <c:numCache>
                <c:formatCode>0.00</c:formatCode>
                <c:ptCount val="8"/>
                <c:pt idx="0">
                  <c:v>0.8</c:v>
                </c:pt>
                <c:pt idx="1">
                  <c:v>0.65</c:v>
                </c:pt>
                <c:pt idx="2">
                  <c:v>0.4</c:v>
                </c:pt>
                <c:pt idx="3">
                  <c:v>0.1</c:v>
                </c:pt>
                <c:pt idx="4">
                  <c:v>0.05</c:v>
                </c:pt>
                <c:pt idx="5">
                  <c:v>0.65</c:v>
                </c:pt>
                <c:pt idx="6">
                  <c:v>0.05</c:v>
                </c:pt>
                <c:pt idx="7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0D-45AD-A3B7-4FA8D9966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72893648"/>
        <c:axId val="1472892688"/>
      </c:barChart>
      <c:catAx>
        <c:axId val="147289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472892688"/>
        <c:crosses val="autoZero"/>
        <c:auto val="1"/>
        <c:lblAlgn val="ctr"/>
        <c:lblOffset val="100"/>
        <c:noMultiLvlLbl val="0"/>
      </c:catAx>
      <c:valAx>
        <c:axId val="14728926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4728936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Overall Accuracy Comparison between Benchmark 4 and Benchmark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'B4 VS B5 (MEDIUM &amp; HARD)'!$C$8</c:f>
              <c:strCache>
                <c:ptCount val="1"/>
                <c:pt idx="0">
                  <c:v>B4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'B4 VS B5 (MEDIUM &amp; HARD)'!$B$9:$B$16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'B4 VS B5 (MEDIUM &amp; HARD)'!$C$9:$C$16</c:f>
              <c:numCache>
                <c:formatCode>0.00</c:formatCode>
                <c:ptCount val="8"/>
                <c:pt idx="0">
                  <c:v>0.84</c:v>
                </c:pt>
                <c:pt idx="1">
                  <c:v>0.66</c:v>
                </c:pt>
                <c:pt idx="2">
                  <c:v>0.5</c:v>
                </c:pt>
                <c:pt idx="3">
                  <c:v>0.04</c:v>
                </c:pt>
                <c:pt idx="4">
                  <c:v>0.04</c:v>
                </c:pt>
                <c:pt idx="5">
                  <c:v>0.64</c:v>
                </c:pt>
                <c:pt idx="6">
                  <c:v>0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37-4A6D-B95B-866E725DF4A1}"/>
            </c:ext>
          </c:extLst>
        </c:ser>
        <c:ser>
          <c:idx val="1"/>
          <c:order val="1"/>
          <c:tx>
            <c:strRef>
              <c:f>'B4 VS B5 (MEDIUM &amp; HARD)'!$D$8</c:f>
              <c:strCache>
                <c:ptCount val="1"/>
                <c:pt idx="0">
                  <c:v>B5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 VS B5 (MEDIUM &amp; HARD)'!$B$9:$B$16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'B4 VS B5 (MEDIUM &amp; HARD)'!$D$9:$D$16</c:f>
              <c:numCache>
                <c:formatCode>0.00</c:formatCode>
                <c:ptCount val="8"/>
                <c:pt idx="0">
                  <c:v>0.84000000000000019</c:v>
                </c:pt>
                <c:pt idx="1">
                  <c:v>0.8600000000000001</c:v>
                </c:pt>
                <c:pt idx="2">
                  <c:v>0.62000000000000033</c:v>
                </c:pt>
                <c:pt idx="3">
                  <c:v>0.68000000000000038</c:v>
                </c:pt>
                <c:pt idx="4">
                  <c:v>0.38000000000000012</c:v>
                </c:pt>
                <c:pt idx="5">
                  <c:v>0.80000000000000038</c:v>
                </c:pt>
                <c:pt idx="6">
                  <c:v>0.54000000000000026</c:v>
                </c:pt>
                <c:pt idx="7">
                  <c:v>0.68000000000000038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37-4A6D-B95B-866E725DF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6612335"/>
        <c:axId val="96613295"/>
      </c:barChart>
      <c:catAx>
        <c:axId val="96612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6613295"/>
        <c:crosses val="autoZero"/>
        <c:auto val="1"/>
        <c:lblAlgn val="ctr"/>
        <c:lblOffset val="100"/>
        <c:noMultiLvlLbl val="0"/>
      </c:catAx>
      <c:valAx>
        <c:axId val="9661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661233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Medium-Level Accuracy Comparison between Benchmark 4 and Benchmark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'B4 VS B5 (MEDIUM &amp; HARD)'!$C$24</c:f>
              <c:strCache>
                <c:ptCount val="1"/>
                <c:pt idx="0">
                  <c:v>B4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'B4 VS B5 (MEDIUM &amp; HARD)'!$B$25:$B$32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'B4 VS B5 (MEDIUM &amp; HARD)'!$C$25:$C$32</c:f>
              <c:numCache>
                <c:formatCode>0.00</c:formatCode>
                <c:ptCount val="8"/>
                <c:pt idx="0">
                  <c:v>0.9</c:v>
                </c:pt>
                <c:pt idx="1">
                  <c:v>0.73333333333333328</c:v>
                </c:pt>
                <c:pt idx="2">
                  <c:v>0.6333333333333333</c:v>
                </c:pt>
                <c:pt idx="3">
                  <c:v>3.3333333333333333E-2</c:v>
                </c:pt>
                <c:pt idx="4">
                  <c:v>3.3333333333333333E-2</c:v>
                </c:pt>
                <c:pt idx="5">
                  <c:v>0.7</c:v>
                </c:pt>
                <c:pt idx="6">
                  <c:v>0</c:v>
                </c:pt>
                <c:pt idx="7">
                  <c:v>3.3333333333333333E-2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C4-41AD-8C2F-5412E236351B}"/>
            </c:ext>
          </c:extLst>
        </c:ser>
        <c:ser>
          <c:idx val="1"/>
          <c:order val="1"/>
          <c:tx>
            <c:strRef>
              <c:f>'B4 VS B5 (MEDIUM &amp; HARD)'!$D$24</c:f>
              <c:strCache>
                <c:ptCount val="1"/>
                <c:pt idx="0">
                  <c:v>B5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 VS B5 (MEDIUM &amp; HARD)'!$B$25:$B$32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'B4 VS B5 (MEDIUM &amp; HARD)'!$D$25:$D$32</c:f>
              <c:numCache>
                <c:formatCode>0.00</c:formatCode>
                <c:ptCount val="8"/>
                <c:pt idx="0">
                  <c:v>0.90000000000000036</c:v>
                </c:pt>
                <c:pt idx="1">
                  <c:v>0.93333333333333368</c:v>
                </c:pt>
                <c:pt idx="2">
                  <c:v>0.7333333333333335</c:v>
                </c:pt>
                <c:pt idx="3">
                  <c:v>0.76666666666666694</c:v>
                </c:pt>
                <c:pt idx="4">
                  <c:v>0.46666666666666673</c:v>
                </c:pt>
                <c:pt idx="5">
                  <c:v>0.83333333333333359</c:v>
                </c:pt>
                <c:pt idx="6">
                  <c:v>0.6000000000000002</c:v>
                </c:pt>
                <c:pt idx="7">
                  <c:v>0.80000000000000027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C4-41AD-8C2F-5412E2363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1389103"/>
        <c:axId val="131386703"/>
      </c:barChart>
      <c:catAx>
        <c:axId val="131389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31386703"/>
        <c:crosses val="autoZero"/>
        <c:auto val="1"/>
        <c:lblAlgn val="ctr"/>
        <c:lblOffset val="100"/>
        <c:noMultiLvlLbl val="0"/>
      </c:catAx>
      <c:valAx>
        <c:axId val="131386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3138910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Hard-Level Accuracy Comparison between Benchmark 4 and Benchmark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'B4 VS B5 (MEDIUM &amp; HARD)'!$C$41</c:f>
              <c:strCache>
                <c:ptCount val="1"/>
                <c:pt idx="0">
                  <c:v>B4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'B4 VS B5 (MEDIUM &amp; HARD)'!$B$42:$B$49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'B4 VS B5 (MEDIUM &amp; HARD)'!$C$42:$C$49</c:f>
              <c:numCache>
                <c:formatCode>0.00</c:formatCode>
                <c:ptCount val="8"/>
                <c:pt idx="0">
                  <c:v>0.75</c:v>
                </c:pt>
                <c:pt idx="1">
                  <c:v>0.55000000000000004</c:v>
                </c:pt>
                <c:pt idx="2">
                  <c:v>0.3</c:v>
                </c:pt>
                <c:pt idx="3">
                  <c:v>0.05</c:v>
                </c:pt>
                <c:pt idx="4">
                  <c:v>0.05</c:v>
                </c:pt>
                <c:pt idx="5">
                  <c:v>0.55000000000000004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3-473B-B65A-ECD06463A902}"/>
            </c:ext>
          </c:extLst>
        </c:ser>
        <c:ser>
          <c:idx val="1"/>
          <c:order val="1"/>
          <c:tx>
            <c:strRef>
              <c:f>'B4 VS B5 (MEDIUM &amp; HARD)'!$D$41</c:f>
              <c:strCache>
                <c:ptCount val="1"/>
                <c:pt idx="0">
                  <c:v>B5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 VS B5 (MEDIUM &amp; HARD)'!$B$42:$B$49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'B4 VS B5 (MEDIUM &amp; HARD)'!$D$42:$D$49</c:f>
              <c:numCache>
                <c:formatCode>0.00</c:formatCode>
                <c:ptCount val="8"/>
                <c:pt idx="0">
                  <c:v>0.75000000000000011</c:v>
                </c:pt>
                <c:pt idx="1">
                  <c:v>0.75000000000000011</c:v>
                </c:pt>
                <c:pt idx="2">
                  <c:v>0.44999999999999996</c:v>
                </c:pt>
                <c:pt idx="3">
                  <c:v>0.54999999999999993</c:v>
                </c:pt>
                <c:pt idx="4">
                  <c:v>0.25</c:v>
                </c:pt>
                <c:pt idx="5">
                  <c:v>0.75000000000000011</c:v>
                </c:pt>
                <c:pt idx="6">
                  <c:v>0.44999999999999996</c:v>
                </c:pt>
                <c:pt idx="7">
                  <c:v>0.49999999999999994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83-473B-B65A-ECD06463A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1"/>
        <c:axId val="129803647"/>
        <c:axId val="129804127"/>
      </c:barChart>
      <c:catAx>
        <c:axId val="1298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29804127"/>
        <c:crosses val="autoZero"/>
        <c:auto val="1"/>
        <c:lblAlgn val="ctr"/>
        <c:lblOffset val="100"/>
        <c:noMultiLvlLbl val="0"/>
      </c:catAx>
      <c:valAx>
        <c:axId val="12980412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2980364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'B3 VS B4 VS B5'!$C$4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'B3 VS B4 VS B5'!$B$5:$B$12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VS B4 VS B5'!$C$5:$C$12</c:f>
              <c:numCache>
                <c:formatCode>General</c:formatCode>
                <c:ptCount val="8"/>
                <c:pt idx="0">
                  <c:v>0.86</c:v>
                </c:pt>
                <c:pt idx="1">
                  <c:v>0.72</c:v>
                </c:pt>
                <c:pt idx="2">
                  <c:v>0.52</c:v>
                </c:pt>
                <c:pt idx="3">
                  <c:v>0.04</c:v>
                </c:pt>
                <c:pt idx="4">
                  <c:v>0.04</c:v>
                </c:pt>
                <c:pt idx="5">
                  <c:v>0.68</c:v>
                </c:pt>
                <c:pt idx="6">
                  <c:v>0.04</c:v>
                </c:pt>
                <c:pt idx="7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70-43A4-92A6-1F3F6E989253}"/>
            </c:ext>
          </c:extLst>
        </c:ser>
        <c:ser>
          <c:idx val="1"/>
          <c:order val="1"/>
          <c:tx>
            <c:strRef>
              <c:f>'B3 VS B4 VS B5'!$D$4</c:f>
              <c:strCache>
                <c:ptCount val="1"/>
                <c:pt idx="0">
                  <c:v>B4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'B3 VS B4 VS B5'!$B$5:$B$12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VS B4 VS B5'!$D$5:$D$12</c:f>
              <c:numCache>
                <c:formatCode>0.00</c:formatCode>
                <c:ptCount val="8"/>
                <c:pt idx="0">
                  <c:v>0.84</c:v>
                </c:pt>
                <c:pt idx="1">
                  <c:v>0.66</c:v>
                </c:pt>
                <c:pt idx="2">
                  <c:v>0.5</c:v>
                </c:pt>
                <c:pt idx="3">
                  <c:v>0.04</c:v>
                </c:pt>
                <c:pt idx="4">
                  <c:v>0.04</c:v>
                </c:pt>
                <c:pt idx="5">
                  <c:v>0.64</c:v>
                </c:pt>
                <c:pt idx="6">
                  <c:v>0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70-43A4-92A6-1F3F6E989253}"/>
            </c:ext>
          </c:extLst>
        </c:ser>
        <c:ser>
          <c:idx val="2"/>
          <c:order val="2"/>
          <c:tx>
            <c:strRef>
              <c:f>'B3 VS B4 VS B5'!$E$4</c:f>
              <c:strCache>
                <c:ptCount val="1"/>
                <c:pt idx="0">
                  <c:v>B5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'B3 VS B4 VS B5'!$B$5:$B$12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VS B4 VS B5'!$E$5:$E$12</c:f>
              <c:numCache>
                <c:formatCode>0.00</c:formatCode>
                <c:ptCount val="8"/>
                <c:pt idx="0">
                  <c:v>0.84000000000000019</c:v>
                </c:pt>
                <c:pt idx="1">
                  <c:v>0.8600000000000001</c:v>
                </c:pt>
                <c:pt idx="2">
                  <c:v>0.62000000000000033</c:v>
                </c:pt>
                <c:pt idx="3">
                  <c:v>0.68000000000000038</c:v>
                </c:pt>
                <c:pt idx="4">
                  <c:v>0.38000000000000012</c:v>
                </c:pt>
                <c:pt idx="5">
                  <c:v>0.80000000000000038</c:v>
                </c:pt>
                <c:pt idx="6">
                  <c:v>0.54000000000000026</c:v>
                </c:pt>
                <c:pt idx="7">
                  <c:v>0.68000000000000038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70-43A4-92A6-1F3F6E989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7130191"/>
        <c:axId val="1997128751"/>
      </c:barChart>
      <c:catAx>
        <c:axId val="1997130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7128751"/>
        <c:crosses val="autoZero"/>
        <c:auto val="1"/>
        <c:lblAlgn val="ctr"/>
        <c:lblOffset val="100"/>
        <c:noMultiLvlLbl val="0"/>
      </c:catAx>
      <c:valAx>
        <c:axId val="1997128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7130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Theoretical Accuracy Comparison between Benchmark 1 and Benchmark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'B1 VS B2'!$C$19</c:f>
              <c:strCache>
                <c:ptCount val="1"/>
                <c:pt idx="0">
                  <c:v>B1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'B1 VS B2'!$B$20:$B$27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B2'!$C$20:$C$27</c:f>
              <c:numCache>
                <c:formatCode>0.000</c:formatCode>
                <c:ptCount val="8"/>
                <c:pt idx="0">
                  <c:v>0.8</c:v>
                </c:pt>
                <c:pt idx="1">
                  <c:v>0.79</c:v>
                </c:pt>
                <c:pt idx="2">
                  <c:v>0.78</c:v>
                </c:pt>
                <c:pt idx="3">
                  <c:v>0.86</c:v>
                </c:pt>
                <c:pt idx="4">
                  <c:v>0.82</c:v>
                </c:pt>
                <c:pt idx="5">
                  <c:v>0.86499999999999999</c:v>
                </c:pt>
                <c:pt idx="6">
                  <c:v>0.83499999999999996</c:v>
                </c:pt>
                <c:pt idx="7">
                  <c:v>0.85499999999999998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98-4241-A626-9B50BCAE7025}"/>
            </c:ext>
          </c:extLst>
        </c:ser>
        <c:ser>
          <c:idx val="1"/>
          <c:order val="1"/>
          <c:tx>
            <c:strRef>
              <c:f>'B1 VS B2'!$D$19</c:f>
              <c:strCache>
                <c:ptCount val="1"/>
                <c:pt idx="0">
                  <c:v>B2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'B1 VS B2'!$B$20:$B$27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B2'!$D$20:$D$27</c:f>
              <c:numCache>
                <c:formatCode>0.000</c:formatCode>
                <c:ptCount val="8"/>
                <c:pt idx="0">
                  <c:v>0.77500000000000002</c:v>
                </c:pt>
                <c:pt idx="1">
                  <c:v>0.80500000000000005</c:v>
                </c:pt>
                <c:pt idx="2">
                  <c:v>0.76</c:v>
                </c:pt>
                <c:pt idx="3">
                  <c:v>0.85</c:v>
                </c:pt>
                <c:pt idx="4">
                  <c:v>0.81499999999999995</c:v>
                </c:pt>
                <c:pt idx="5">
                  <c:v>0.87</c:v>
                </c:pt>
                <c:pt idx="6">
                  <c:v>0.84</c:v>
                </c:pt>
                <c:pt idx="7">
                  <c:v>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98-4241-A626-9B50BCAE7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7471264"/>
        <c:axId val="1577472224"/>
      </c:barChart>
      <c:catAx>
        <c:axId val="157747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577472224"/>
        <c:crosses val="autoZero"/>
        <c:auto val="1"/>
        <c:lblAlgn val="ctr"/>
        <c:lblOffset val="100"/>
        <c:noMultiLvlLbl val="0"/>
      </c:catAx>
      <c:valAx>
        <c:axId val="1577472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577471264"/>
        <c:crosses val="autoZero"/>
        <c:crossBetween val="between"/>
        <c:majorUnit val="0.1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Numerical Accuracy Comparison between Benchmark 1 and Benchmark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'B1 VS B2'!$C$31</c:f>
              <c:strCache>
                <c:ptCount val="1"/>
                <c:pt idx="0">
                  <c:v>B1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'B1 VS B2'!$B$32:$B$39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B2'!$C$32:$C$39</c:f>
              <c:numCache>
                <c:formatCode>0.000</c:formatCode>
                <c:ptCount val="8"/>
                <c:pt idx="0">
                  <c:v>0.89</c:v>
                </c:pt>
                <c:pt idx="1">
                  <c:v>0.86</c:v>
                </c:pt>
                <c:pt idx="2">
                  <c:v>0.79</c:v>
                </c:pt>
                <c:pt idx="3">
                  <c:v>0.53</c:v>
                </c:pt>
                <c:pt idx="4">
                  <c:v>0.33</c:v>
                </c:pt>
                <c:pt idx="5">
                  <c:v>0.89</c:v>
                </c:pt>
                <c:pt idx="6">
                  <c:v>0.39</c:v>
                </c:pt>
                <c:pt idx="7">
                  <c:v>0.54545454545454541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C1-456C-9F88-31C554D6FE09}"/>
            </c:ext>
          </c:extLst>
        </c:ser>
        <c:ser>
          <c:idx val="1"/>
          <c:order val="1"/>
          <c:tx>
            <c:strRef>
              <c:f>'B1 VS B2'!$D$31</c:f>
              <c:strCache>
                <c:ptCount val="1"/>
                <c:pt idx="0">
                  <c:v>B2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'B1 VS B2'!$B$32:$B$39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B2'!$D$32:$D$39</c:f>
              <c:numCache>
                <c:formatCode>0.000</c:formatCode>
                <c:ptCount val="8"/>
                <c:pt idx="0">
                  <c:v>0.89</c:v>
                </c:pt>
                <c:pt idx="1">
                  <c:v>0.83</c:v>
                </c:pt>
                <c:pt idx="2">
                  <c:v>0.8</c:v>
                </c:pt>
                <c:pt idx="3">
                  <c:v>0.24</c:v>
                </c:pt>
                <c:pt idx="4">
                  <c:v>0.31</c:v>
                </c:pt>
                <c:pt idx="5">
                  <c:v>0.9</c:v>
                </c:pt>
                <c:pt idx="6">
                  <c:v>0.41</c:v>
                </c:pt>
                <c:pt idx="7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C1-456C-9F88-31C554D6F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787552"/>
        <c:axId val="978780832"/>
      </c:barChart>
      <c:catAx>
        <c:axId val="97878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78780832"/>
        <c:crosses val="autoZero"/>
        <c:auto val="1"/>
        <c:lblAlgn val="ctr"/>
        <c:lblOffset val="100"/>
        <c:noMultiLvlLbl val="0"/>
      </c:catAx>
      <c:valAx>
        <c:axId val="97878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787875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Overall Accuracy Comparison between Benchmark 3 and Benchmark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'B3  VS B4'!$C$7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'B3  VS B4'!$B$8:$B$15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 VS B4'!$C$8:$C$15</c:f>
              <c:numCache>
                <c:formatCode>General</c:formatCode>
                <c:ptCount val="8"/>
                <c:pt idx="0">
                  <c:v>0.92</c:v>
                </c:pt>
                <c:pt idx="1">
                  <c:v>0.79</c:v>
                </c:pt>
                <c:pt idx="2">
                  <c:v>0.71</c:v>
                </c:pt>
                <c:pt idx="3">
                  <c:v>0.31</c:v>
                </c:pt>
                <c:pt idx="4">
                  <c:v>0.18</c:v>
                </c:pt>
                <c:pt idx="5">
                  <c:v>0.78</c:v>
                </c:pt>
                <c:pt idx="6">
                  <c:v>0.22</c:v>
                </c:pt>
                <c:pt idx="7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2-46C8-8579-5F8EB3DCB346}"/>
            </c:ext>
          </c:extLst>
        </c:ser>
        <c:ser>
          <c:idx val="1"/>
          <c:order val="1"/>
          <c:tx>
            <c:strRef>
              <c:f>'B3  VS B4'!$D$7</c:f>
              <c:strCache>
                <c:ptCount val="1"/>
                <c:pt idx="0">
                  <c:v>B4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'B3  VS B4'!$B$8:$B$15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 VS B4'!$D$8:$D$15</c:f>
              <c:numCache>
                <c:formatCode>General</c:formatCode>
                <c:ptCount val="8"/>
                <c:pt idx="0">
                  <c:v>0.9</c:v>
                </c:pt>
                <c:pt idx="1">
                  <c:v>0.78</c:v>
                </c:pt>
                <c:pt idx="2">
                  <c:v>0.69</c:v>
                </c:pt>
                <c:pt idx="3">
                  <c:v>0.27</c:v>
                </c:pt>
                <c:pt idx="4">
                  <c:v>0.19</c:v>
                </c:pt>
                <c:pt idx="5">
                  <c:v>0.77</c:v>
                </c:pt>
                <c:pt idx="6">
                  <c:v>0.21</c:v>
                </c:pt>
                <c:pt idx="7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F2-46C8-8579-5F8EB3DCB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49298144"/>
        <c:axId val="1449298624"/>
      </c:barChart>
      <c:catAx>
        <c:axId val="144929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449298624"/>
        <c:crosses val="autoZero"/>
        <c:auto val="1"/>
        <c:lblAlgn val="ctr"/>
        <c:lblOffset val="100"/>
        <c:noMultiLvlLbl val="0"/>
      </c:catAx>
      <c:valAx>
        <c:axId val="14492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4492981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Easy-Level Accuracy Comparison between Benchmark 3 and Benchmark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'B3  VS B4'!$C$19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'B3  VS B4'!$B$20:$B$27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 VS B4'!$C$20:$C$27</c:f>
              <c:numCache>
                <c:formatCode>General</c:formatCode>
                <c:ptCount val="8"/>
                <c:pt idx="0">
                  <c:v>0.98</c:v>
                </c:pt>
                <c:pt idx="1">
                  <c:v>0.86</c:v>
                </c:pt>
                <c:pt idx="2">
                  <c:v>0.9</c:v>
                </c:pt>
                <c:pt idx="3">
                  <c:v>0.57999999999999996</c:v>
                </c:pt>
                <c:pt idx="4">
                  <c:v>0.32</c:v>
                </c:pt>
                <c:pt idx="5">
                  <c:v>0.88</c:v>
                </c:pt>
                <c:pt idx="6">
                  <c:v>0.4</c:v>
                </c:pt>
                <c:pt idx="7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3-468E-9AFB-17FD5A1342E9}"/>
            </c:ext>
          </c:extLst>
        </c:ser>
        <c:ser>
          <c:idx val="1"/>
          <c:order val="1"/>
          <c:tx>
            <c:strRef>
              <c:f>'B3  VS B4'!$D$19</c:f>
              <c:strCache>
                <c:ptCount val="1"/>
                <c:pt idx="0">
                  <c:v>B4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'B3  VS B4'!$B$20:$B$27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 VS B4'!$D$20:$D$27</c:f>
              <c:numCache>
                <c:formatCode>General</c:formatCode>
                <c:ptCount val="8"/>
                <c:pt idx="0">
                  <c:v>0.96</c:v>
                </c:pt>
                <c:pt idx="1">
                  <c:v>0.9</c:v>
                </c:pt>
                <c:pt idx="2">
                  <c:v>0.88</c:v>
                </c:pt>
                <c:pt idx="3">
                  <c:v>0.5</c:v>
                </c:pt>
                <c:pt idx="4">
                  <c:v>0.34</c:v>
                </c:pt>
                <c:pt idx="5">
                  <c:v>0.9</c:v>
                </c:pt>
                <c:pt idx="6">
                  <c:v>0.42</c:v>
                </c:pt>
                <c:pt idx="7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63-468E-9AFB-17FD5A134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12082592"/>
        <c:axId val="1512083072"/>
      </c:barChart>
      <c:catAx>
        <c:axId val="151208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512083072"/>
        <c:crosses val="autoZero"/>
        <c:auto val="1"/>
        <c:lblAlgn val="ctr"/>
        <c:lblOffset val="100"/>
        <c:noMultiLvlLbl val="0"/>
      </c:catAx>
      <c:valAx>
        <c:axId val="1512083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51208259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Medium-Level Accuracy Comparison between Benchmark 3 and Benchmark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'B3  VS B4'!$C$31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'B3  VS B4'!$B$32:$B$39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 VS B4'!$C$32:$C$39</c:f>
              <c:numCache>
                <c:formatCode>0.00</c:formatCode>
                <c:ptCount val="8"/>
                <c:pt idx="0">
                  <c:v>0.9</c:v>
                </c:pt>
                <c:pt idx="1">
                  <c:v>0.76666666666666672</c:v>
                </c:pt>
                <c:pt idx="2">
                  <c:v>0.6</c:v>
                </c:pt>
                <c:pt idx="3">
                  <c:v>0</c:v>
                </c:pt>
                <c:pt idx="4">
                  <c:v>3.3333333333333333E-2</c:v>
                </c:pt>
                <c:pt idx="5">
                  <c:v>0.7</c:v>
                </c:pt>
                <c:pt idx="6">
                  <c:v>3.3333333333333333E-2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3D-4A6C-AD06-F495778427D5}"/>
            </c:ext>
          </c:extLst>
        </c:ser>
        <c:ser>
          <c:idx val="1"/>
          <c:order val="1"/>
          <c:tx>
            <c:strRef>
              <c:f>'B3  VS B4'!$D$31</c:f>
              <c:strCache>
                <c:ptCount val="1"/>
                <c:pt idx="0">
                  <c:v>B4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'B3  VS B4'!$B$32:$B$39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 VS B4'!$D$32:$D$39</c:f>
              <c:numCache>
                <c:formatCode>0.00</c:formatCode>
                <c:ptCount val="8"/>
                <c:pt idx="0">
                  <c:v>0.9</c:v>
                </c:pt>
                <c:pt idx="1">
                  <c:v>0.73333333333333328</c:v>
                </c:pt>
                <c:pt idx="2">
                  <c:v>0.6333333333333333</c:v>
                </c:pt>
                <c:pt idx="3">
                  <c:v>3.3333333333333333E-2</c:v>
                </c:pt>
                <c:pt idx="4">
                  <c:v>3.3333333333333333E-2</c:v>
                </c:pt>
                <c:pt idx="5">
                  <c:v>0.7</c:v>
                </c:pt>
                <c:pt idx="6">
                  <c:v>0</c:v>
                </c:pt>
                <c:pt idx="7">
                  <c:v>3.3333333333333333E-2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3D-4A6C-AD06-F49577842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13672208"/>
        <c:axId val="1513672688"/>
      </c:barChart>
      <c:catAx>
        <c:axId val="151367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513672688"/>
        <c:crosses val="autoZero"/>
        <c:auto val="1"/>
        <c:lblAlgn val="ctr"/>
        <c:lblOffset val="100"/>
        <c:noMultiLvlLbl val="0"/>
      </c:catAx>
      <c:valAx>
        <c:axId val="15136726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5136722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Hard-Level Accuracy Comparison between Benchmark 3 and Benchmark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'B3  VS B4'!$C$43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'B3  VS B4'!$B$44:$B$51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 VS B4'!$C$44:$C$51</c:f>
              <c:numCache>
                <c:formatCode>General</c:formatCode>
                <c:ptCount val="8"/>
                <c:pt idx="0">
                  <c:v>0.8</c:v>
                </c:pt>
                <c:pt idx="1">
                  <c:v>0.65</c:v>
                </c:pt>
                <c:pt idx="2">
                  <c:v>0.4</c:v>
                </c:pt>
                <c:pt idx="3">
                  <c:v>0.1</c:v>
                </c:pt>
                <c:pt idx="4">
                  <c:v>0.05</c:v>
                </c:pt>
                <c:pt idx="5">
                  <c:v>0.65</c:v>
                </c:pt>
                <c:pt idx="6">
                  <c:v>0.05</c:v>
                </c:pt>
                <c:pt idx="7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4-4EDC-BFD3-7CFF2AECBF4A}"/>
            </c:ext>
          </c:extLst>
        </c:ser>
        <c:ser>
          <c:idx val="1"/>
          <c:order val="1"/>
          <c:tx>
            <c:strRef>
              <c:f>'B3  VS B4'!$D$43</c:f>
              <c:strCache>
                <c:ptCount val="1"/>
                <c:pt idx="0">
                  <c:v>B4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'B3  VS B4'!$B$44:$B$51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'B3  VS B4'!$D$44:$D$51</c:f>
              <c:numCache>
                <c:formatCode>General</c:formatCode>
                <c:ptCount val="8"/>
                <c:pt idx="0">
                  <c:v>0.75</c:v>
                </c:pt>
                <c:pt idx="1">
                  <c:v>0.55000000000000004</c:v>
                </c:pt>
                <c:pt idx="2">
                  <c:v>0.3</c:v>
                </c:pt>
                <c:pt idx="3">
                  <c:v>0.05</c:v>
                </c:pt>
                <c:pt idx="4">
                  <c:v>0.05</c:v>
                </c:pt>
                <c:pt idx="5">
                  <c:v>0.55000000000000004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64-4EDC-BFD3-7CFF2AECB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17519552"/>
        <c:axId val="1517520032"/>
      </c:barChart>
      <c:catAx>
        <c:axId val="151751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517520032"/>
        <c:crosses val="autoZero"/>
        <c:auto val="1"/>
        <c:lblAlgn val="ctr"/>
        <c:lblOffset val="100"/>
        <c:noMultiLvlLbl val="0"/>
      </c:catAx>
      <c:valAx>
        <c:axId val="1517520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5175195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Overall Accuracy Comparison between Benchmark 1 and Benchmark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'B1 VS B3 (NUMERICAL)'!$C$7</c:f>
              <c:strCache>
                <c:ptCount val="1"/>
                <c:pt idx="0">
                  <c:v>B1 (Numerical)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'B1 VS B3 (NUMERICAL)'!$B$8:$B$15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B3 (NUMERICAL)'!$C$8:$C$15</c:f>
              <c:numCache>
                <c:formatCode>0.00</c:formatCode>
                <c:ptCount val="8"/>
                <c:pt idx="0">
                  <c:v>0.89</c:v>
                </c:pt>
                <c:pt idx="1">
                  <c:v>0.86</c:v>
                </c:pt>
                <c:pt idx="2">
                  <c:v>0.79</c:v>
                </c:pt>
                <c:pt idx="3">
                  <c:v>0.53</c:v>
                </c:pt>
                <c:pt idx="4">
                  <c:v>0.33</c:v>
                </c:pt>
                <c:pt idx="5">
                  <c:v>0.89</c:v>
                </c:pt>
                <c:pt idx="6">
                  <c:v>0.39</c:v>
                </c:pt>
                <c:pt idx="7">
                  <c:v>0.54545454545454541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D2-4713-ABCD-B044FDAD1F62}"/>
            </c:ext>
          </c:extLst>
        </c:ser>
        <c:ser>
          <c:idx val="1"/>
          <c:order val="1"/>
          <c:tx>
            <c:strRef>
              <c:f>'B1 VS B3 (NUMERICAL)'!$D$7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'B1 VS B3 (NUMERICAL)'!$B$8:$B$15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B3 (NUMERICAL)'!$D$8:$D$15</c:f>
              <c:numCache>
                <c:formatCode>0.00</c:formatCode>
                <c:ptCount val="8"/>
                <c:pt idx="0">
                  <c:v>0.92</c:v>
                </c:pt>
                <c:pt idx="1">
                  <c:v>0.79</c:v>
                </c:pt>
                <c:pt idx="2">
                  <c:v>0.71</c:v>
                </c:pt>
                <c:pt idx="3">
                  <c:v>0.31</c:v>
                </c:pt>
                <c:pt idx="4">
                  <c:v>0.18</c:v>
                </c:pt>
                <c:pt idx="5">
                  <c:v>0.78</c:v>
                </c:pt>
                <c:pt idx="6">
                  <c:v>0.22</c:v>
                </c:pt>
                <c:pt idx="7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D2-4713-ABCD-B044FDAD1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79737072"/>
        <c:axId val="1679738992"/>
      </c:barChart>
      <c:catAx>
        <c:axId val="167973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679738992"/>
        <c:crosses val="autoZero"/>
        <c:auto val="1"/>
        <c:lblAlgn val="ctr"/>
        <c:lblOffset val="100"/>
        <c:noMultiLvlLbl val="0"/>
      </c:catAx>
      <c:valAx>
        <c:axId val="167973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6797370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/>
              <a:t>Easy-Level Accuracy Comparison between Benchmark 1 and Benchmark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'B1 VS B3 (NUMERICAL)'!$C$19</c:f>
              <c:strCache>
                <c:ptCount val="1"/>
                <c:pt idx="0">
                  <c:v>B1 (Numerical)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'B1 VS B3 (NUMERICAL)'!$B$20:$B$27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B3 (NUMERICAL)'!$C$20:$C$27</c:f>
              <c:numCache>
                <c:formatCode>0.00</c:formatCode>
                <c:ptCount val="8"/>
                <c:pt idx="0">
                  <c:v>0.9</c:v>
                </c:pt>
                <c:pt idx="1">
                  <c:v>0.86</c:v>
                </c:pt>
                <c:pt idx="2">
                  <c:v>0.82</c:v>
                </c:pt>
                <c:pt idx="3">
                  <c:v>0.68</c:v>
                </c:pt>
                <c:pt idx="4">
                  <c:v>0.36</c:v>
                </c:pt>
                <c:pt idx="5">
                  <c:v>0.94</c:v>
                </c:pt>
                <c:pt idx="6">
                  <c:v>0.42</c:v>
                </c:pt>
                <c:pt idx="7">
                  <c:v>0.76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4-4D85-B912-3044F92138F6}"/>
            </c:ext>
          </c:extLst>
        </c:ser>
        <c:ser>
          <c:idx val="1"/>
          <c:order val="1"/>
          <c:tx>
            <c:strRef>
              <c:f>'B1 VS B3 (NUMERICAL)'!$D$19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'B1 VS B3 (NUMERICAL)'!$B$20:$B$27</c:f>
              <c:strCache>
                <c:ptCount val="8"/>
                <c:pt idx="0">
                  <c:v>GPT-5</c:v>
                </c:pt>
                <c:pt idx="1">
                  <c:v>GPT-5 mini</c:v>
                </c:pt>
                <c:pt idx="2">
                  <c:v>GPT-5 nano</c:v>
                </c:pt>
                <c:pt idx="3">
                  <c:v>CLAUDE-Sonnet 4</c:v>
                </c:pt>
                <c:pt idx="4">
                  <c:v>CLAUDE-Haiku 3.5</c:v>
                </c:pt>
                <c:pt idx="5">
                  <c:v>GEMINI 2.5 Flash</c:v>
                </c:pt>
                <c:pt idx="6">
                  <c:v>GEMINI 2.5 Flash-lite</c:v>
                </c:pt>
                <c:pt idx="7">
                  <c:v>DeepSeek-V3.1 (chat)</c:v>
                </c:pt>
              </c:strCache>
            </c:strRef>
          </c:cat>
          <c:val>
            <c:numRef>
              <c:f>'B1 VS B3 (NUMERICAL)'!$D$20:$D$27</c:f>
              <c:numCache>
                <c:formatCode>General</c:formatCode>
                <c:ptCount val="8"/>
                <c:pt idx="0">
                  <c:v>0.98</c:v>
                </c:pt>
                <c:pt idx="1">
                  <c:v>0.86</c:v>
                </c:pt>
                <c:pt idx="2">
                  <c:v>0.9</c:v>
                </c:pt>
                <c:pt idx="3">
                  <c:v>0.57999999999999996</c:v>
                </c:pt>
                <c:pt idx="4">
                  <c:v>0.32</c:v>
                </c:pt>
                <c:pt idx="5">
                  <c:v>0.88</c:v>
                </c:pt>
                <c:pt idx="6">
                  <c:v>0.4</c:v>
                </c:pt>
                <c:pt idx="7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4-4D85-B912-3044F9213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79764432"/>
        <c:axId val="1679770672"/>
      </c:barChart>
      <c:catAx>
        <c:axId val="167976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679770672"/>
        <c:crosses val="autoZero"/>
        <c:auto val="1"/>
        <c:lblAlgn val="ctr"/>
        <c:lblOffset val="100"/>
        <c:noMultiLvlLbl val="0"/>
      </c:catAx>
      <c:valAx>
        <c:axId val="16797706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67976443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10208</xdr:colOff>
      <xdr:row>2</xdr:row>
      <xdr:rowOff>38930</xdr:rowOff>
    </xdr:from>
    <xdr:to>
      <xdr:col>14</xdr:col>
      <xdr:colOff>608877</xdr:colOff>
      <xdr:row>18</xdr:row>
      <xdr:rowOff>114541</xdr:rowOff>
    </xdr:to>
    <xdr:graphicFrame macro="">
      <xdr:nvGraphicFramePr>
        <xdr:cNvPr id="8" name="Grafico 1">
          <a:extLst>
            <a:ext uri="{FF2B5EF4-FFF2-40B4-BE49-F238E27FC236}">
              <a16:creationId xmlns:a16="http://schemas.microsoft.com/office/drawing/2014/main" id="{A7B04E7B-9095-DA2F-1FEB-8294EB29B0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325642</xdr:colOff>
      <xdr:row>2</xdr:row>
      <xdr:rowOff>69072</xdr:rowOff>
    </xdr:from>
    <xdr:to>
      <xdr:col>24</xdr:col>
      <xdr:colOff>494335</xdr:colOff>
      <xdr:row>18</xdr:row>
      <xdr:rowOff>120568</xdr:rowOff>
    </xdr:to>
    <xdr:graphicFrame macro="">
      <xdr:nvGraphicFramePr>
        <xdr:cNvPr id="6" name="Grafico 3">
          <a:extLst>
            <a:ext uri="{FF2B5EF4-FFF2-40B4-BE49-F238E27FC236}">
              <a16:creationId xmlns:a16="http://schemas.microsoft.com/office/drawing/2014/main" id="{C913B7D2-FA4D-D027-4743-526084FACC0B}"/>
            </a:ext>
            <a:ext uri="{147F2762-F138-4A5C-976F-8EAC2B608ADB}">
              <a16:predDERef xmlns:a16="http://schemas.microsoft.com/office/drawing/2014/main" pred="{A7B04E7B-9095-DA2F-1FEB-8294EB29B0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566677</xdr:colOff>
      <xdr:row>24</xdr:row>
      <xdr:rowOff>21951</xdr:rowOff>
    </xdr:from>
    <xdr:to>
      <xdr:col>19</xdr:col>
      <xdr:colOff>24113</xdr:colOff>
      <xdr:row>42</xdr:row>
      <xdr:rowOff>6029</xdr:rowOff>
    </xdr:to>
    <xdr:graphicFrame macro="">
      <xdr:nvGraphicFramePr>
        <xdr:cNvPr id="9" name="Grafico 4">
          <a:extLst>
            <a:ext uri="{FF2B5EF4-FFF2-40B4-BE49-F238E27FC236}">
              <a16:creationId xmlns:a16="http://schemas.microsoft.com/office/drawing/2014/main" id="{432570D0-D2C4-61CA-1BD7-2508C60459C9}"/>
            </a:ext>
            <a:ext uri="{147F2762-F138-4A5C-976F-8EAC2B608ADB}">
              <a16:predDERef xmlns:a16="http://schemas.microsoft.com/office/drawing/2014/main" pred="{C913B7D2-FA4D-D027-4743-526084FACC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608995</xdr:colOff>
      <xdr:row>2</xdr:row>
      <xdr:rowOff>71437</xdr:rowOff>
    </xdr:from>
    <xdr:to>
      <xdr:col>15</xdr:col>
      <xdr:colOff>457200</xdr:colOff>
      <xdr:row>15</xdr:row>
      <xdr:rowOff>119063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725065B-6152-424F-6DF1-F3312B176E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607901</xdr:colOff>
      <xdr:row>17</xdr:row>
      <xdr:rowOff>476</xdr:rowOff>
    </xdr:from>
    <xdr:to>
      <xdr:col>15</xdr:col>
      <xdr:colOff>457200</xdr:colOff>
      <xdr:row>31</xdr:row>
      <xdr:rowOff>136922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8E4EE479-75CA-A153-55FE-2154163E3E00}"/>
            </a:ext>
            <a:ext uri="{147F2762-F138-4A5C-976F-8EAC2B608ADB}">
              <a16:predDERef xmlns:a16="http://schemas.microsoft.com/office/drawing/2014/main" pred="{8725065B-6152-424F-6DF1-F3312B176E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3064</xdr:colOff>
      <xdr:row>35</xdr:row>
      <xdr:rowOff>53578</xdr:rowOff>
    </xdr:from>
    <xdr:to>
      <xdr:col>15</xdr:col>
      <xdr:colOff>409575</xdr:colOff>
      <xdr:row>48</xdr:row>
      <xdr:rowOff>107156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E8443802-8586-27FE-E8D6-457FD651ADFE}"/>
            </a:ext>
            <a:ext uri="{147F2762-F138-4A5C-976F-8EAC2B608ADB}">
              <a16:predDERef xmlns:a16="http://schemas.microsoft.com/office/drawing/2014/main" pred="{8E4EE479-75CA-A153-55FE-2154163E3E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125015</xdr:colOff>
      <xdr:row>52</xdr:row>
      <xdr:rowOff>475</xdr:rowOff>
    </xdr:from>
    <xdr:to>
      <xdr:col>15</xdr:col>
      <xdr:colOff>476250</xdr:colOff>
      <xdr:row>69</xdr:row>
      <xdr:rowOff>89296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2B244D42-4DF9-FB95-B2CB-F306632167DF}"/>
            </a:ext>
            <a:ext uri="{147F2762-F138-4A5C-976F-8EAC2B608ADB}">
              <a16:predDERef xmlns:a16="http://schemas.microsoft.com/office/drawing/2014/main" pred="{E8443802-8586-27FE-E8D6-457FD651AD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312420</xdr:colOff>
      <xdr:row>0</xdr:row>
      <xdr:rowOff>171450</xdr:rowOff>
    </xdr:from>
    <xdr:to>
      <xdr:col>16</xdr:col>
      <xdr:colOff>150395</xdr:colOff>
      <xdr:row>16</xdr:row>
      <xdr:rowOff>90237</xdr:rowOff>
    </xdr:to>
    <xdr:graphicFrame macro="">
      <xdr:nvGraphicFramePr>
        <xdr:cNvPr id="17" name="Grafico 1">
          <a:extLst>
            <a:ext uri="{FF2B5EF4-FFF2-40B4-BE49-F238E27FC236}">
              <a16:creationId xmlns:a16="http://schemas.microsoft.com/office/drawing/2014/main" id="{0E5F04F3-43A8-4858-6F66-D3A605DCFF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320040</xdr:colOff>
      <xdr:row>18</xdr:row>
      <xdr:rowOff>57149</xdr:rowOff>
    </xdr:from>
    <xdr:to>
      <xdr:col>16</xdr:col>
      <xdr:colOff>75197</xdr:colOff>
      <xdr:row>33</xdr:row>
      <xdr:rowOff>65170</xdr:rowOff>
    </xdr:to>
    <xdr:graphicFrame macro="">
      <xdr:nvGraphicFramePr>
        <xdr:cNvPr id="16" name="Grafico 2">
          <a:extLst>
            <a:ext uri="{FF2B5EF4-FFF2-40B4-BE49-F238E27FC236}">
              <a16:creationId xmlns:a16="http://schemas.microsoft.com/office/drawing/2014/main" id="{3CC8E1CA-AB44-A2EC-B692-2873C2348D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45119</xdr:colOff>
      <xdr:row>35</xdr:row>
      <xdr:rowOff>132949</xdr:rowOff>
    </xdr:from>
    <xdr:to>
      <xdr:col>15</xdr:col>
      <xdr:colOff>626645</xdr:colOff>
      <xdr:row>51</xdr:row>
      <xdr:rowOff>95250</xdr:rowOff>
    </xdr:to>
    <xdr:graphicFrame macro="">
      <xdr:nvGraphicFramePr>
        <xdr:cNvPr id="14" name="Grafico 3">
          <a:extLst>
            <a:ext uri="{FF2B5EF4-FFF2-40B4-BE49-F238E27FC236}">
              <a16:creationId xmlns:a16="http://schemas.microsoft.com/office/drawing/2014/main" id="{7DE9019B-E7D8-4502-E01C-ACC9E51BBD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620829</xdr:colOff>
      <xdr:row>53</xdr:row>
      <xdr:rowOff>126934</xdr:rowOff>
    </xdr:from>
    <xdr:to>
      <xdr:col>16</xdr:col>
      <xdr:colOff>15039</xdr:colOff>
      <xdr:row>70</xdr:row>
      <xdr:rowOff>85224</xdr:rowOff>
    </xdr:to>
    <xdr:graphicFrame macro="">
      <xdr:nvGraphicFramePr>
        <xdr:cNvPr id="21" name="Grafico 4">
          <a:extLst>
            <a:ext uri="{FF2B5EF4-FFF2-40B4-BE49-F238E27FC236}">
              <a16:creationId xmlns:a16="http://schemas.microsoft.com/office/drawing/2014/main" id="{A21E8DF6-EF5C-DEF7-E607-CE68ED70A4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62704</xdr:colOff>
      <xdr:row>2</xdr:row>
      <xdr:rowOff>141654</xdr:rowOff>
    </xdr:from>
    <xdr:to>
      <xdr:col>15</xdr:col>
      <xdr:colOff>323850</xdr:colOff>
      <xdr:row>17</xdr:row>
      <xdr:rowOff>171449</xdr:rowOff>
    </xdr:to>
    <xdr:graphicFrame macro="">
      <xdr:nvGraphicFramePr>
        <xdr:cNvPr id="11" name="Grafico 1">
          <a:extLst>
            <a:ext uri="{FF2B5EF4-FFF2-40B4-BE49-F238E27FC236}">
              <a16:creationId xmlns:a16="http://schemas.microsoft.com/office/drawing/2014/main" id="{2D58C452-C67D-9714-C2D1-CF998E42FD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65880</xdr:colOff>
      <xdr:row>21</xdr:row>
      <xdr:rowOff>145364</xdr:rowOff>
    </xdr:from>
    <xdr:to>
      <xdr:col>15</xdr:col>
      <xdr:colOff>419100</xdr:colOff>
      <xdr:row>37</xdr:row>
      <xdr:rowOff>95249</xdr:rowOff>
    </xdr:to>
    <xdr:graphicFrame macro="">
      <xdr:nvGraphicFramePr>
        <xdr:cNvPr id="14" name="Grafico 2">
          <a:extLst>
            <a:ext uri="{FF2B5EF4-FFF2-40B4-BE49-F238E27FC236}">
              <a16:creationId xmlns:a16="http://schemas.microsoft.com/office/drawing/2014/main" id="{D1A80BB1-B58B-B9A1-3630-D78F480650CB}"/>
            </a:ext>
            <a:ext uri="{147F2762-F138-4A5C-976F-8EAC2B608ADB}">
              <a16:predDERef xmlns:a16="http://schemas.microsoft.com/office/drawing/2014/main" pred="{2D58C452-C67D-9714-C2D1-CF998E42FD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89392</xdr:colOff>
      <xdr:row>41</xdr:row>
      <xdr:rowOff>135579</xdr:rowOff>
    </xdr:from>
    <xdr:to>
      <xdr:col>15</xdr:col>
      <xdr:colOff>406400</xdr:colOff>
      <xdr:row>58</xdr:row>
      <xdr:rowOff>63500</xdr:rowOff>
    </xdr:to>
    <xdr:graphicFrame macro="">
      <xdr:nvGraphicFramePr>
        <xdr:cNvPr id="16" name="Grafico 3">
          <a:extLst>
            <a:ext uri="{FF2B5EF4-FFF2-40B4-BE49-F238E27FC236}">
              <a16:creationId xmlns:a16="http://schemas.microsoft.com/office/drawing/2014/main" id="{F1BE79E9-FC04-F529-2FED-841537A62ED2}"/>
            </a:ext>
            <a:ext uri="{147F2762-F138-4A5C-976F-8EAC2B608ADB}">
              <a16:predDERef xmlns:a16="http://schemas.microsoft.com/office/drawing/2014/main" pred="{D1A80BB1-B58B-B9A1-3630-D78F480650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297180</xdr:colOff>
      <xdr:row>1</xdr:row>
      <xdr:rowOff>125730</xdr:rowOff>
    </xdr:from>
    <xdr:to>
      <xdr:col>16</xdr:col>
      <xdr:colOff>80962</xdr:colOff>
      <xdr:row>20</xdr:row>
      <xdr:rowOff>23813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2794AA44-9B18-4D17-79E6-22EB1680AC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26FB4-B42B-4F78-9BD5-5364CB0606AE}">
  <sheetPr codeName="Foglio1"/>
  <dimension ref="B2:AS11"/>
  <sheetViews>
    <sheetView workbookViewId="0">
      <selection activeCell="AH12" sqref="AH12"/>
    </sheetView>
  </sheetViews>
  <sheetFormatPr defaultRowHeight="14.4" x14ac:dyDescent="0.3"/>
  <cols>
    <col min="2" max="2" width="22.44140625" bestFit="1" customWidth="1"/>
    <col min="3" max="3" width="12.88671875" customWidth="1"/>
    <col min="4" max="4" width="14.88671875" bestFit="1" customWidth="1"/>
    <col min="5" max="5" width="17.77734375" bestFit="1" customWidth="1"/>
    <col min="6" max="6" width="15.44140625" bestFit="1" customWidth="1"/>
    <col min="7" max="7" width="14.109375" customWidth="1"/>
    <col min="8" max="8" width="15.44140625" customWidth="1"/>
    <col min="9" max="9" width="14.88671875" customWidth="1"/>
    <col min="10" max="10" width="21" customWidth="1"/>
    <col min="11" max="11" width="13.21875" customWidth="1"/>
    <col min="12" max="12" width="14.88671875" bestFit="1" customWidth="1"/>
    <col min="13" max="13" width="17.77734375" bestFit="1" customWidth="1"/>
    <col min="14" max="14" width="17.77734375" customWidth="1"/>
    <col min="15" max="15" width="19.88671875" bestFit="1" customWidth="1"/>
    <col min="16" max="16" width="17.77734375" customWidth="1"/>
    <col min="17" max="17" width="15.44140625" bestFit="1" customWidth="1"/>
    <col min="18" max="18" width="11.88671875" customWidth="1"/>
    <col min="19" max="19" width="17.21875" bestFit="1" customWidth="1"/>
    <col min="20" max="20" width="13.109375" customWidth="1"/>
    <col min="21" max="21" width="17.21875" bestFit="1" customWidth="1"/>
    <col min="22" max="22" width="18.77734375" bestFit="1" customWidth="1"/>
    <col min="23" max="23" width="14.88671875" bestFit="1" customWidth="1"/>
    <col min="24" max="24" width="17.77734375" bestFit="1" customWidth="1"/>
    <col min="25" max="25" width="15.44140625" bestFit="1" customWidth="1"/>
    <col min="26" max="26" width="9" bestFit="1" customWidth="1"/>
    <col min="27" max="27" width="10.88671875" bestFit="1" customWidth="1"/>
    <col min="28" max="28" width="10.109375" customWidth="1"/>
    <col min="29" max="29" width="14.77734375" customWidth="1"/>
    <col min="30" max="30" width="17.21875" bestFit="1" customWidth="1"/>
    <col min="31" max="31" width="10.109375" bestFit="1" customWidth="1"/>
    <col min="32" max="32" width="14.88671875" bestFit="1" customWidth="1"/>
    <col min="33" max="33" width="17.77734375" bestFit="1" customWidth="1"/>
    <col min="34" max="34" width="15.44140625" bestFit="1" customWidth="1"/>
    <col min="35" max="35" width="10.5546875" customWidth="1"/>
    <col min="36" max="36" width="11.5546875" customWidth="1"/>
    <col min="37" max="37" width="10.109375" customWidth="1"/>
    <col min="38" max="38" width="14.44140625" customWidth="1"/>
    <col min="39" max="39" width="20" customWidth="1"/>
    <col min="40" max="40" width="9.77734375" bestFit="1" customWidth="1"/>
    <col min="41" max="41" width="17" bestFit="1" customWidth="1"/>
    <col min="42" max="42" width="14.88671875" bestFit="1" customWidth="1"/>
    <col min="43" max="43" width="8.77734375" bestFit="1" customWidth="1"/>
    <col min="44" max="44" width="10.109375" bestFit="1" customWidth="1"/>
    <col min="45" max="45" width="9.88671875" customWidth="1"/>
  </cols>
  <sheetData>
    <row r="2" spans="2:45" x14ac:dyDescent="0.3">
      <c r="B2" s="45" t="s">
        <v>0</v>
      </c>
      <c r="C2" s="45"/>
      <c r="D2" s="45"/>
      <c r="E2" s="45"/>
      <c r="F2" s="45"/>
      <c r="G2" s="45"/>
      <c r="H2" s="45"/>
      <c r="J2" s="45" t="s">
        <v>1</v>
      </c>
      <c r="K2" s="45"/>
      <c r="L2" s="45"/>
      <c r="M2" s="45"/>
      <c r="N2" s="45"/>
      <c r="O2" s="45"/>
      <c r="P2" s="45"/>
      <c r="Q2" s="45"/>
      <c r="R2" s="45"/>
      <c r="S2" s="45"/>
      <c r="U2" s="45" t="s">
        <v>2</v>
      </c>
      <c r="V2" s="45"/>
      <c r="W2" s="45"/>
      <c r="X2" s="45"/>
      <c r="Y2" s="45"/>
      <c r="Z2" s="45"/>
      <c r="AA2" s="45"/>
      <c r="AB2" s="45"/>
      <c r="AD2" s="45" t="s">
        <v>3</v>
      </c>
      <c r="AE2" s="45"/>
      <c r="AF2" s="45"/>
      <c r="AG2" s="45"/>
      <c r="AH2" s="45"/>
      <c r="AI2" s="45"/>
      <c r="AJ2" s="45"/>
      <c r="AK2" s="45"/>
      <c r="AM2" s="45" t="s">
        <v>4</v>
      </c>
      <c r="AN2" s="45"/>
      <c r="AO2" s="45"/>
      <c r="AP2" s="45"/>
      <c r="AQ2" s="45"/>
      <c r="AR2" s="45"/>
      <c r="AS2" s="45"/>
    </row>
    <row r="3" spans="2:45" x14ac:dyDescent="0.3">
      <c r="B3" s="6" t="s">
        <v>5</v>
      </c>
      <c r="C3" s="6" t="s">
        <v>6</v>
      </c>
      <c r="D3" s="6" t="s">
        <v>7</v>
      </c>
      <c r="E3" s="6" t="s">
        <v>8</v>
      </c>
      <c r="F3" s="3" t="s">
        <v>9</v>
      </c>
      <c r="G3" s="3" t="s">
        <v>10</v>
      </c>
      <c r="H3" s="3" t="s">
        <v>11</v>
      </c>
      <c r="J3" s="6" t="s">
        <v>5</v>
      </c>
      <c r="K3" s="6" t="s">
        <v>6</v>
      </c>
      <c r="L3" s="6" t="s">
        <v>7</v>
      </c>
      <c r="M3" s="6" t="s">
        <v>8</v>
      </c>
      <c r="N3" s="6" t="s">
        <v>12</v>
      </c>
      <c r="O3" s="6" t="s">
        <v>13</v>
      </c>
      <c r="P3" s="6" t="s">
        <v>14</v>
      </c>
      <c r="Q3" s="3" t="s">
        <v>9</v>
      </c>
      <c r="R3" s="3" t="s">
        <v>10</v>
      </c>
      <c r="S3" s="3" t="s">
        <v>11</v>
      </c>
      <c r="U3" s="1" t="s">
        <v>5</v>
      </c>
      <c r="V3" s="1" t="s">
        <v>6</v>
      </c>
      <c r="W3" s="1" t="s">
        <v>15</v>
      </c>
      <c r="X3" s="1" t="s">
        <v>16</v>
      </c>
      <c r="Y3" s="1" t="s">
        <v>17</v>
      </c>
      <c r="Z3" s="3" t="s">
        <v>9</v>
      </c>
      <c r="AA3" s="3" t="s">
        <v>10</v>
      </c>
      <c r="AB3" s="3" t="s">
        <v>11</v>
      </c>
      <c r="AD3" s="1" t="s">
        <v>5</v>
      </c>
      <c r="AE3" s="1" t="s">
        <v>6</v>
      </c>
      <c r="AF3" s="1" t="s">
        <v>15</v>
      </c>
      <c r="AG3" s="1" t="s">
        <v>16</v>
      </c>
      <c r="AH3" s="1" t="s">
        <v>17</v>
      </c>
      <c r="AI3" s="3" t="s">
        <v>9</v>
      </c>
      <c r="AJ3" s="3" t="s">
        <v>10</v>
      </c>
      <c r="AK3" s="3" t="s">
        <v>11</v>
      </c>
      <c r="AM3" s="6" t="s">
        <v>5</v>
      </c>
      <c r="AN3" s="6" t="s">
        <v>6</v>
      </c>
      <c r="AO3" s="6" t="s">
        <v>16</v>
      </c>
      <c r="AP3" s="6" t="s">
        <v>17</v>
      </c>
      <c r="AQ3" s="3" t="s">
        <v>9</v>
      </c>
      <c r="AR3" s="3" t="s">
        <v>10</v>
      </c>
      <c r="AS3" s="3" t="s">
        <v>11</v>
      </c>
    </row>
    <row r="4" spans="2:45" x14ac:dyDescent="0.3">
      <c r="B4" s="3" t="s">
        <v>18</v>
      </c>
      <c r="C4" s="8">
        <v>0.83</v>
      </c>
      <c r="D4" s="8">
        <v>0.8</v>
      </c>
      <c r="E4" s="8">
        <v>0.89</v>
      </c>
      <c r="F4" s="4">
        <v>2.8102999999999998</v>
      </c>
      <c r="G4" s="4">
        <v>3981.26</v>
      </c>
      <c r="H4" s="4">
        <v>324929</v>
      </c>
      <c r="J4" s="3" t="s">
        <v>18</v>
      </c>
      <c r="K4" s="16">
        <v>0.81333333333333335</v>
      </c>
      <c r="L4" s="16">
        <v>0.77500000000000002</v>
      </c>
      <c r="M4" s="13">
        <v>0.89</v>
      </c>
      <c r="N4" s="8">
        <v>0.9</v>
      </c>
      <c r="O4" s="8">
        <v>0.9</v>
      </c>
      <c r="P4" s="8">
        <v>0.85</v>
      </c>
      <c r="Q4" s="13">
        <v>2.9218000000000002</v>
      </c>
      <c r="R4" s="13">
        <v>4066.17</v>
      </c>
      <c r="S4" s="13">
        <v>337908</v>
      </c>
      <c r="U4" s="2" t="s">
        <v>19</v>
      </c>
      <c r="V4" s="18">
        <v>0.92</v>
      </c>
      <c r="W4" s="18">
        <v>0.98</v>
      </c>
      <c r="X4" s="18">
        <v>0.9</v>
      </c>
      <c r="Y4" s="18">
        <v>0.8</v>
      </c>
      <c r="Z4" s="21">
        <v>2.1682999999999999</v>
      </c>
      <c r="AA4" s="21">
        <v>2768.99</v>
      </c>
      <c r="AB4" s="4">
        <v>236181</v>
      </c>
      <c r="AD4" s="2" t="s">
        <v>19</v>
      </c>
      <c r="AE4" s="18">
        <v>0.9</v>
      </c>
      <c r="AF4" s="18">
        <v>0.96</v>
      </c>
      <c r="AG4" s="18">
        <v>0.9</v>
      </c>
      <c r="AH4" s="18">
        <v>0.75</v>
      </c>
      <c r="AI4" s="4">
        <v>2.1589</v>
      </c>
      <c r="AJ4" s="4">
        <v>2713.86</v>
      </c>
      <c r="AK4" s="4">
        <v>235851</v>
      </c>
      <c r="AM4" s="3" t="s">
        <v>18</v>
      </c>
      <c r="AN4" s="8">
        <v>0.84000000000000019</v>
      </c>
      <c r="AO4" s="8">
        <v>0.90000000000000036</v>
      </c>
      <c r="AP4" s="8">
        <v>0.75000000000000011</v>
      </c>
      <c r="AQ4" s="4">
        <v>1.7635000000000001</v>
      </c>
      <c r="AR4" s="4">
        <v>2530.8000000000002</v>
      </c>
      <c r="AS4" s="4">
        <v>190619</v>
      </c>
    </row>
    <row r="5" spans="2:45" x14ac:dyDescent="0.3">
      <c r="B5" s="3" t="s">
        <v>20</v>
      </c>
      <c r="C5" s="8">
        <v>0.81333333333333335</v>
      </c>
      <c r="D5" s="8">
        <v>0.79</v>
      </c>
      <c r="E5" s="8">
        <v>0.86</v>
      </c>
      <c r="F5" s="4">
        <v>0.40789999999999998</v>
      </c>
      <c r="G5" s="4">
        <v>3212.85</v>
      </c>
      <c r="H5" s="4">
        <v>247850</v>
      </c>
      <c r="J5" s="3" t="s">
        <v>20</v>
      </c>
      <c r="K5" s="16">
        <v>0.81333333333333335</v>
      </c>
      <c r="L5" s="16">
        <v>0.80500000000000005</v>
      </c>
      <c r="M5" s="13">
        <v>0.83</v>
      </c>
      <c r="N5" s="8">
        <v>0.84</v>
      </c>
      <c r="O5" s="8">
        <v>0.8666666666666667</v>
      </c>
      <c r="P5" s="8">
        <v>0.75</v>
      </c>
      <c r="Q5" s="13">
        <v>0.4541</v>
      </c>
      <c r="R5" s="13">
        <v>3496.77</v>
      </c>
      <c r="S5" s="13">
        <v>272791</v>
      </c>
      <c r="U5" s="3" t="s">
        <v>21</v>
      </c>
      <c r="V5" s="18">
        <v>0.79</v>
      </c>
      <c r="W5" s="18">
        <v>0.86</v>
      </c>
      <c r="X5" s="18">
        <v>0.76666666666666672</v>
      </c>
      <c r="Y5" s="18">
        <v>0.65</v>
      </c>
      <c r="Z5" s="21">
        <v>0.2432</v>
      </c>
      <c r="AA5" s="21">
        <v>1809.67</v>
      </c>
      <c r="AB5" s="4">
        <v>140943</v>
      </c>
      <c r="AD5" s="3" t="s">
        <v>21</v>
      </c>
      <c r="AE5" s="18">
        <v>0.78</v>
      </c>
      <c r="AF5" s="18">
        <v>0.9</v>
      </c>
      <c r="AG5" s="18">
        <v>0.73333333333333328</v>
      </c>
      <c r="AH5" s="18">
        <v>0.55000000000000004</v>
      </c>
      <c r="AI5" s="4">
        <v>0.24959999999999999</v>
      </c>
      <c r="AJ5" s="4">
        <v>1868.4</v>
      </c>
      <c r="AK5" s="4">
        <v>144786</v>
      </c>
      <c r="AM5" s="3" t="s">
        <v>20</v>
      </c>
      <c r="AN5" s="8">
        <v>0.8600000000000001</v>
      </c>
      <c r="AO5" s="8">
        <v>0.93333333333333368</v>
      </c>
      <c r="AP5" s="8">
        <v>0.75000000000000011</v>
      </c>
      <c r="AQ5" s="4">
        <v>0.26279999999999998</v>
      </c>
      <c r="AR5" s="4">
        <v>1786.95</v>
      </c>
      <c r="AS5" s="4">
        <v>145696</v>
      </c>
    </row>
    <row r="6" spans="2:45" x14ac:dyDescent="0.3">
      <c r="B6" s="3" t="s">
        <v>22</v>
      </c>
      <c r="C6" s="8">
        <v>0.78333333333333333</v>
      </c>
      <c r="D6" s="8">
        <v>0.78</v>
      </c>
      <c r="E6" s="8">
        <v>0.79</v>
      </c>
      <c r="F6" s="4">
        <v>8.5199999999999998E-2</v>
      </c>
      <c r="G6" s="4">
        <v>3252.23</v>
      </c>
      <c r="H6" s="4">
        <v>257005</v>
      </c>
      <c r="J6" s="3" t="s">
        <v>22</v>
      </c>
      <c r="K6" s="16">
        <v>0.77333333333333332</v>
      </c>
      <c r="L6" s="13">
        <v>0.76</v>
      </c>
      <c r="M6" s="13">
        <v>0.8</v>
      </c>
      <c r="N6" s="8">
        <v>0.86</v>
      </c>
      <c r="O6" s="8">
        <v>0.8</v>
      </c>
      <c r="P6" s="8">
        <v>0.65</v>
      </c>
      <c r="Q6" s="13">
        <v>0.18720000000000001</v>
      </c>
      <c r="R6" s="13">
        <v>3009.69</v>
      </c>
      <c r="S6" s="13">
        <v>513701</v>
      </c>
      <c r="U6" s="2" t="s">
        <v>23</v>
      </c>
      <c r="V6" s="18">
        <v>0.71</v>
      </c>
      <c r="W6" s="18">
        <v>0.9</v>
      </c>
      <c r="X6" s="18">
        <v>0.6</v>
      </c>
      <c r="Y6" s="18">
        <v>0.4</v>
      </c>
      <c r="Z6" s="21">
        <v>0.109</v>
      </c>
      <c r="AA6" s="21">
        <v>1427.19</v>
      </c>
      <c r="AB6" s="4">
        <v>293378</v>
      </c>
      <c r="AD6" s="2" t="s">
        <v>23</v>
      </c>
      <c r="AE6" s="18">
        <v>0.69</v>
      </c>
      <c r="AF6" s="18">
        <v>0.88</v>
      </c>
      <c r="AG6" s="18">
        <v>0.6333333333333333</v>
      </c>
      <c r="AH6" s="18">
        <v>0.3</v>
      </c>
      <c r="AI6" s="4">
        <v>0.1159</v>
      </c>
      <c r="AJ6" s="4">
        <v>1804.93</v>
      </c>
      <c r="AK6" s="4">
        <v>309618</v>
      </c>
      <c r="AM6" s="3" t="s">
        <v>22</v>
      </c>
      <c r="AN6" s="8">
        <v>0.62000000000000033</v>
      </c>
      <c r="AO6" s="8">
        <v>0.7333333333333335</v>
      </c>
      <c r="AP6" s="8">
        <v>0.44999999999999996</v>
      </c>
      <c r="AQ6" s="4">
        <v>0.1043</v>
      </c>
      <c r="AR6" s="4">
        <v>1448.18</v>
      </c>
      <c r="AS6" s="4">
        <v>274941</v>
      </c>
    </row>
    <row r="7" spans="2:45" x14ac:dyDescent="0.3">
      <c r="B7" s="3" t="s">
        <v>24</v>
      </c>
      <c r="C7" s="8">
        <v>0.75</v>
      </c>
      <c r="D7" s="8">
        <v>0.86</v>
      </c>
      <c r="E7" s="8">
        <v>0.53</v>
      </c>
      <c r="F7" s="4">
        <v>0.25669999999999998</v>
      </c>
      <c r="G7" s="4">
        <v>810.78</v>
      </c>
      <c r="H7" s="4">
        <v>58162</v>
      </c>
      <c r="J7" s="3" t="s">
        <v>24</v>
      </c>
      <c r="K7" s="16">
        <v>0.64666666666666661</v>
      </c>
      <c r="L7" s="16">
        <v>0.85</v>
      </c>
      <c r="M7" s="13">
        <v>0.24</v>
      </c>
      <c r="N7" s="8">
        <v>0.24</v>
      </c>
      <c r="O7" s="8">
        <v>0.23333333333333334</v>
      </c>
      <c r="P7" s="8">
        <v>0.25</v>
      </c>
      <c r="Q7" s="13">
        <v>0.53369999999999995</v>
      </c>
      <c r="R7" s="13">
        <v>828.97</v>
      </c>
      <c r="S7" s="13">
        <v>79986</v>
      </c>
      <c r="U7" s="3" t="s">
        <v>25</v>
      </c>
      <c r="V7" s="18">
        <v>0.31</v>
      </c>
      <c r="W7" s="18">
        <v>0.57999999999999996</v>
      </c>
      <c r="X7" s="18">
        <v>0</v>
      </c>
      <c r="Y7" s="18">
        <v>0.1</v>
      </c>
      <c r="Z7" s="21">
        <v>0.1608</v>
      </c>
      <c r="AA7" s="21">
        <v>257.05</v>
      </c>
      <c r="AB7" s="4">
        <v>29151</v>
      </c>
      <c r="AD7" s="3" t="s">
        <v>25</v>
      </c>
      <c r="AE7" s="18">
        <v>0.27</v>
      </c>
      <c r="AF7" s="18">
        <v>0.5</v>
      </c>
      <c r="AG7" s="18">
        <v>3.3333333333333333E-2</v>
      </c>
      <c r="AH7" s="18">
        <v>0.05</v>
      </c>
      <c r="AI7" s="4">
        <v>0.29430000000000001</v>
      </c>
      <c r="AJ7" s="4">
        <v>442.89</v>
      </c>
      <c r="AK7" s="4">
        <v>38610</v>
      </c>
      <c r="AM7" s="3" t="s">
        <v>24</v>
      </c>
      <c r="AN7" s="8">
        <v>0.68000000000000038</v>
      </c>
      <c r="AO7" s="8">
        <v>0.76666666666666694</v>
      </c>
      <c r="AP7" s="8">
        <v>0.54999999999999993</v>
      </c>
      <c r="AQ7" s="4">
        <v>0.47449999999999998</v>
      </c>
      <c r="AR7" s="4">
        <v>509.87</v>
      </c>
      <c r="AS7" s="4">
        <v>45426</v>
      </c>
    </row>
    <row r="8" spans="2:45" x14ac:dyDescent="0.3">
      <c r="B8" s="3" t="s">
        <v>26</v>
      </c>
      <c r="C8" s="8">
        <v>0.65666666666666662</v>
      </c>
      <c r="D8" s="8">
        <v>0.82</v>
      </c>
      <c r="E8" s="8">
        <v>0.33</v>
      </c>
      <c r="F8" s="4">
        <v>4.58E-2</v>
      </c>
      <c r="G8" s="4">
        <v>320.64</v>
      </c>
      <c r="H8" s="4">
        <v>52508</v>
      </c>
      <c r="J8" s="3" t="s">
        <v>26</v>
      </c>
      <c r="K8" s="16">
        <v>0.64666666666666661</v>
      </c>
      <c r="L8" s="16">
        <v>0.81499999999999995</v>
      </c>
      <c r="M8" s="13">
        <v>0.31</v>
      </c>
      <c r="N8" s="8">
        <v>0.32</v>
      </c>
      <c r="O8" s="8">
        <v>0.43333333333333335</v>
      </c>
      <c r="P8" s="8">
        <v>0.1</v>
      </c>
      <c r="Q8" s="13">
        <v>5.1700000000000003E-2</v>
      </c>
      <c r="R8" s="13">
        <v>313.55</v>
      </c>
      <c r="S8" s="13">
        <v>57320</v>
      </c>
      <c r="U8" s="3" t="s">
        <v>27</v>
      </c>
      <c r="V8" s="18">
        <v>0.18</v>
      </c>
      <c r="W8" s="18">
        <v>0.32</v>
      </c>
      <c r="X8" s="18">
        <v>3.3333333333333333E-2</v>
      </c>
      <c r="Y8" s="18">
        <v>0.05</v>
      </c>
      <c r="Z8" s="21">
        <v>2.1000000000000001E-2</v>
      </c>
      <c r="AA8" s="21">
        <v>96.13</v>
      </c>
      <c r="AB8" s="4">
        <v>23673</v>
      </c>
      <c r="AD8" s="3" t="s">
        <v>27</v>
      </c>
      <c r="AE8" s="18">
        <v>0.19</v>
      </c>
      <c r="AF8" s="18">
        <v>0.34</v>
      </c>
      <c r="AG8" s="18">
        <v>3.3333333333333333E-2</v>
      </c>
      <c r="AH8" s="18">
        <v>0.05</v>
      </c>
      <c r="AI8" s="4">
        <v>2.2599999999999999E-2</v>
      </c>
      <c r="AJ8" s="4">
        <v>97.36</v>
      </c>
      <c r="AK8" s="4">
        <v>38610</v>
      </c>
      <c r="AM8" s="3" t="s">
        <v>26</v>
      </c>
      <c r="AN8" s="8">
        <v>0.38000000000000012</v>
      </c>
      <c r="AO8" s="8">
        <v>0.46666666666666673</v>
      </c>
      <c r="AP8" s="8">
        <v>0.25</v>
      </c>
      <c r="AQ8" s="4">
        <v>7.5499999999999998E-2</v>
      </c>
      <c r="AR8" s="4">
        <v>272.56</v>
      </c>
      <c r="AS8" s="4">
        <v>32664</v>
      </c>
    </row>
    <row r="9" spans="2:45" x14ac:dyDescent="0.3">
      <c r="B9" s="3" t="s">
        <v>28</v>
      </c>
      <c r="C9" s="8">
        <v>0.87333333333333329</v>
      </c>
      <c r="D9" s="8">
        <v>0.86499999999999999</v>
      </c>
      <c r="E9" s="8">
        <v>0.89</v>
      </c>
      <c r="F9" s="4">
        <v>3.5099999999999999E-2</v>
      </c>
      <c r="G9" s="4">
        <v>2796.14</v>
      </c>
      <c r="H9" s="4">
        <v>50110</v>
      </c>
      <c r="J9" s="3" t="s">
        <v>28</v>
      </c>
      <c r="K9" s="16">
        <v>0.88</v>
      </c>
      <c r="L9" s="16">
        <v>0.87</v>
      </c>
      <c r="M9" s="16">
        <v>0.9</v>
      </c>
      <c r="N9" s="8">
        <v>0.96</v>
      </c>
      <c r="O9" s="8">
        <v>0.8666666666666667</v>
      </c>
      <c r="P9" s="8">
        <v>0.8</v>
      </c>
      <c r="Q9" s="13">
        <v>2.64E-2</v>
      </c>
      <c r="R9" s="13">
        <v>2598.25</v>
      </c>
      <c r="S9" s="13">
        <v>43545</v>
      </c>
      <c r="U9" s="3" t="s">
        <v>29</v>
      </c>
      <c r="V9" s="18">
        <v>0.78</v>
      </c>
      <c r="W9" s="18">
        <v>0.88</v>
      </c>
      <c r="X9" s="18">
        <v>0.7</v>
      </c>
      <c r="Y9" s="18">
        <v>0.65</v>
      </c>
      <c r="Z9" s="21">
        <v>7.7409999999999996E-3</v>
      </c>
      <c r="AA9" s="21">
        <v>960.01</v>
      </c>
      <c r="AB9" s="4">
        <v>21859</v>
      </c>
      <c r="AD9" s="3" t="s">
        <v>29</v>
      </c>
      <c r="AE9" s="18">
        <v>0.77</v>
      </c>
      <c r="AF9" s="18">
        <v>0.9</v>
      </c>
      <c r="AG9" s="18">
        <v>0.7</v>
      </c>
      <c r="AH9" s="18">
        <v>0.55000000000000004</v>
      </c>
      <c r="AI9" s="4">
        <v>7.9290000000000003E-3</v>
      </c>
      <c r="AJ9" s="4">
        <v>1150.67</v>
      </c>
      <c r="AK9" s="4">
        <v>22617</v>
      </c>
      <c r="AM9" s="3" t="s">
        <v>28</v>
      </c>
      <c r="AN9" s="8">
        <v>0.80000000000000038</v>
      </c>
      <c r="AO9" s="8">
        <v>0.83333333333333359</v>
      </c>
      <c r="AP9" s="8">
        <v>0.75000000000000011</v>
      </c>
      <c r="AQ9" s="4">
        <v>0.102135</v>
      </c>
      <c r="AR9" s="4">
        <v>947.36</v>
      </c>
      <c r="AS9" s="4">
        <v>54582</v>
      </c>
    </row>
    <row r="10" spans="2:45" x14ac:dyDescent="0.3">
      <c r="B10" s="3" t="s">
        <v>30</v>
      </c>
      <c r="C10" s="8">
        <v>0.68666666666666665</v>
      </c>
      <c r="D10" s="8">
        <v>0.83499999999999996</v>
      </c>
      <c r="E10" s="8">
        <v>0.39</v>
      </c>
      <c r="F10" s="4">
        <v>4.1999999999999997E-3</v>
      </c>
      <c r="G10" s="4">
        <v>221.07</v>
      </c>
      <c r="H10" s="4">
        <v>50110</v>
      </c>
      <c r="J10" s="3" t="s">
        <v>30</v>
      </c>
      <c r="K10" s="16">
        <v>0.69666666666666666</v>
      </c>
      <c r="L10" s="13">
        <v>0.84</v>
      </c>
      <c r="M10" s="13">
        <v>0.41</v>
      </c>
      <c r="N10" s="8">
        <v>0.46</v>
      </c>
      <c r="O10" s="8">
        <v>0.33333333333333331</v>
      </c>
      <c r="P10" s="8">
        <v>0.4</v>
      </c>
      <c r="Q10" s="13">
        <v>4.7000000000000002E-3</v>
      </c>
      <c r="R10" s="13">
        <v>178.63</v>
      </c>
      <c r="S10" s="13">
        <v>44128</v>
      </c>
      <c r="U10" s="3" t="s">
        <v>31</v>
      </c>
      <c r="V10" s="18">
        <v>0.22</v>
      </c>
      <c r="W10" s="18">
        <v>0.4</v>
      </c>
      <c r="X10" s="18">
        <v>3.3333333333333333E-2</v>
      </c>
      <c r="Y10" s="18">
        <v>0.05</v>
      </c>
      <c r="Z10" s="21">
        <v>2.5609999999999999E-3</v>
      </c>
      <c r="AA10" s="21">
        <v>67.39</v>
      </c>
      <c r="AB10" s="4">
        <v>24143</v>
      </c>
      <c r="AD10" s="3" t="s">
        <v>31</v>
      </c>
      <c r="AE10" s="18">
        <v>0.21</v>
      </c>
      <c r="AF10" s="18">
        <v>0.42</v>
      </c>
      <c r="AG10" s="18">
        <v>0</v>
      </c>
      <c r="AH10" s="18">
        <v>0</v>
      </c>
      <c r="AI10" s="4">
        <v>2.6329999999999999E-3</v>
      </c>
      <c r="AJ10" s="4">
        <v>77.790000000000006</v>
      </c>
      <c r="AK10" s="4">
        <v>24924</v>
      </c>
      <c r="AM10" s="3" t="s">
        <v>30</v>
      </c>
      <c r="AN10" s="8">
        <v>0.54000000000000026</v>
      </c>
      <c r="AO10" s="8">
        <v>0.6000000000000002</v>
      </c>
      <c r="AP10" s="8">
        <v>0.44999999999999996</v>
      </c>
      <c r="AQ10" s="4">
        <v>3.8566000000000003E-2</v>
      </c>
      <c r="AR10" s="4">
        <v>324.11</v>
      </c>
      <c r="AS10" s="4">
        <v>109743</v>
      </c>
    </row>
    <row r="11" spans="2:45" x14ac:dyDescent="0.3">
      <c r="B11" s="3" t="s">
        <v>32</v>
      </c>
      <c r="C11" s="8">
        <v>0.753</v>
      </c>
      <c r="D11" s="8">
        <v>0.85499999999999998</v>
      </c>
      <c r="E11" s="8">
        <v>0.54545454545454541</v>
      </c>
      <c r="F11" s="4">
        <v>2.1999999999999999E-2</v>
      </c>
      <c r="G11" s="4">
        <v>1002.94</v>
      </c>
      <c r="H11" s="4">
        <v>38679</v>
      </c>
      <c r="J11" s="3" t="s">
        <v>32</v>
      </c>
      <c r="K11" s="16">
        <v>0.76</v>
      </c>
      <c r="L11" s="13">
        <v>0.84</v>
      </c>
      <c r="M11" s="13">
        <v>0.6</v>
      </c>
      <c r="N11" s="8">
        <v>0.78</v>
      </c>
      <c r="O11" s="8">
        <v>0.43333333333333335</v>
      </c>
      <c r="P11" s="8">
        <v>0.4</v>
      </c>
      <c r="Q11" s="13">
        <v>2.3E-2</v>
      </c>
      <c r="R11" s="13">
        <v>942.63</v>
      </c>
      <c r="S11" s="13">
        <v>40476</v>
      </c>
      <c r="U11" s="3" t="s">
        <v>33</v>
      </c>
      <c r="V11" s="18">
        <v>0.22</v>
      </c>
      <c r="W11" s="18">
        <v>0.4</v>
      </c>
      <c r="X11" s="18">
        <v>0</v>
      </c>
      <c r="Y11" s="18">
        <v>0.1</v>
      </c>
      <c r="Z11" s="21">
        <v>1.2414E-2</v>
      </c>
      <c r="AA11" s="21">
        <v>344.89</v>
      </c>
      <c r="AB11" s="4">
        <v>21682</v>
      </c>
      <c r="AD11" s="3" t="s">
        <v>33</v>
      </c>
      <c r="AE11" s="18">
        <v>0.21</v>
      </c>
      <c r="AF11" s="18">
        <v>0.4</v>
      </c>
      <c r="AG11" s="18">
        <v>3.3333333333333333E-2</v>
      </c>
      <c r="AH11" s="18">
        <v>0</v>
      </c>
      <c r="AI11" s="4">
        <v>1.3357000000000001E-2</v>
      </c>
      <c r="AJ11" s="4">
        <v>347.72</v>
      </c>
      <c r="AK11" s="4">
        <v>22710</v>
      </c>
      <c r="AM11" s="3" t="s">
        <v>32</v>
      </c>
      <c r="AN11" s="8">
        <v>0.68000000000000038</v>
      </c>
      <c r="AO11" s="8">
        <v>0.80000000000000027</v>
      </c>
      <c r="AP11" s="8">
        <v>0.49999999999999994</v>
      </c>
      <c r="AQ11" s="4">
        <v>9.2538999999999996E-2</v>
      </c>
      <c r="AR11" s="4">
        <v>2662.32</v>
      </c>
      <c r="AS11" s="4">
        <v>65704</v>
      </c>
    </row>
  </sheetData>
  <mergeCells count="5">
    <mergeCell ref="B2:H2"/>
    <mergeCell ref="J2:S2"/>
    <mergeCell ref="U2:AB2"/>
    <mergeCell ref="AD2:AK2"/>
    <mergeCell ref="AM2:A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7080F-4F02-41EE-812C-1CDA573DDBD4}">
  <sheetPr codeName="Foglio2"/>
  <dimension ref="B2:AH103"/>
  <sheetViews>
    <sheetView topLeftCell="V1" zoomScale="79" zoomScaleNormal="85" workbookViewId="0">
      <selection activeCell="U30" sqref="U30"/>
    </sheetView>
  </sheetViews>
  <sheetFormatPr defaultRowHeight="14.4" x14ac:dyDescent="0.3"/>
  <cols>
    <col min="2" max="2" width="18.77734375" bestFit="1" customWidth="1"/>
    <col min="3" max="3" width="14" bestFit="1" customWidth="1"/>
    <col min="4" max="4" width="16.21875" customWidth="1"/>
    <col min="5" max="5" width="24.77734375" bestFit="1" customWidth="1"/>
    <col min="6" max="6" width="8.44140625" customWidth="1"/>
    <col min="7" max="7" width="12" customWidth="1"/>
    <col min="8" max="8" width="10.109375" customWidth="1"/>
    <col min="27" max="27" width="17.77734375" bestFit="1" customWidth="1"/>
    <col min="30" max="30" width="7.5546875" bestFit="1" customWidth="1"/>
    <col min="31" max="31" width="10.88671875" bestFit="1" customWidth="1"/>
    <col min="32" max="32" width="7.5546875" bestFit="1" customWidth="1"/>
    <col min="33" max="33" width="12.88671875" bestFit="1" customWidth="1"/>
    <col min="34" max="34" width="24.44140625" bestFit="1" customWidth="1"/>
  </cols>
  <sheetData>
    <row r="2" spans="2:34" x14ac:dyDescent="0.3">
      <c r="B2" s="11" t="s">
        <v>34</v>
      </c>
      <c r="C2" s="12" t="s">
        <v>35</v>
      </c>
      <c r="D2" s="46" t="s">
        <v>36</v>
      </c>
      <c r="E2" s="46"/>
      <c r="G2" s="34"/>
      <c r="Q2" s="34"/>
    </row>
    <row r="3" spans="2:34" x14ac:dyDescent="0.3">
      <c r="B3" s="10" t="s">
        <v>0</v>
      </c>
      <c r="C3" s="4" t="s">
        <v>37</v>
      </c>
      <c r="D3" s="45" t="s">
        <v>38</v>
      </c>
      <c r="E3" s="45"/>
    </row>
    <row r="4" spans="2:34" x14ac:dyDescent="0.3">
      <c r="B4" s="10" t="s">
        <v>1</v>
      </c>
      <c r="C4" s="4" t="s">
        <v>37</v>
      </c>
      <c r="D4" s="45" t="s">
        <v>39</v>
      </c>
      <c r="E4" s="45"/>
    </row>
    <row r="6" spans="2:34" x14ac:dyDescent="0.3">
      <c r="B6" s="45" t="s">
        <v>6</v>
      </c>
      <c r="C6" s="45"/>
      <c r="D6" s="45"/>
      <c r="AA6" s="45" t="s">
        <v>6</v>
      </c>
      <c r="AB6" s="45"/>
      <c r="AC6" s="45"/>
      <c r="AD6" s="45"/>
      <c r="AE6" s="45"/>
      <c r="AF6" s="45"/>
      <c r="AG6" s="45"/>
      <c r="AH6" s="45"/>
    </row>
    <row r="7" spans="2:34" x14ac:dyDescent="0.3">
      <c r="B7" s="6" t="s">
        <v>5</v>
      </c>
      <c r="C7" s="6" t="s">
        <v>40</v>
      </c>
      <c r="D7" s="6" t="s">
        <v>41</v>
      </c>
      <c r="E7" s="25" t="s">
        <v>53</v>
      </c>
      <c r="AA7" s="6" t="s">
        <v>5</v>
      </c>
      <c r="AB7" s="6" t="s">
        <v>40</v>
      </c>
      <c r="AC7" s="6" t="s">
        <v>41</v>
      </c>
      <c r="AD7" s="6" t="s">
        <v>54</v>
      </c>
      <c r="AE7" s="6" t="s">
        <v>56</v>
      </c>
      <c r="AF7" s="6" t="s">
        <v>55</v>
      </c>
      <c r="AG7" s="6" t="s">
        <v>57</v>
      </c>
      <c r="AH7" s="6" t="s">
        <v>61</v>
      </c>
    </row>
    <row r="8" spans="2:34" x14ac:dyDescent="0.3">
      <c r="B8" s="3" t="s">
        <v>18</v>
      </c>
      <c r="C8" s="17">
        <f>RISULTATI!C4</f>
        <v>0.83</v>
      </c>
      <c r="D8" s="17">
        <f>RISULTATI!K4</f>
        <v>0.81333333333333335</v>
      </c>
      <c r="E8" s="27">
        <f>(D8-C8)</f>
        <v>-1.6666666666666607E-2</v>
      </c>
      <c r="AA8" s="3" t="s">
        <v>18</v>
      </c>
      <c r="AB8" s="17">
        <f t="shared" ref="AB8:AC15" si="0">C8</f>
        <v>0.83</v>
      </c>
      <c r="AC8" s="17">
        <f t="shared" si="0"/>
        <v>0.81333333333333335</v>
      </c>
      <c r="AD8" s="5">
        <v>300</v>
      </c>
      <c r="AE8" s="5">
        <v>1.19</v>
      </c>
      <c r="AF8" s="5">
        <v>0.2752</v>
      </c>
      <c r="AG8" s="5">
        <v>0.38329999999999997</v>
      </c>
      <c r="AH8" s="4" t="s">
        <v>59</v>
      </c>
    </row>
    <row r="9" spans="2:34" x14ac:dyDescent="0.3">
      <c r="B9" s="3" t="s">
        <v>20</v>
      </c>
      <c r="C9" s="17">
        <f>RISULTATI!C5</f>
        <v>0.81333333333333335</v>
      </c>
      <c r="D9" s="17">
        <f>RISULTATI!K5</f>
        <v>0.81333333333333335</v>
      </c>
      <c r="E9" s="28">
        <f t="shared" ref="E9:E15" si="1">(D9-C9)</f>
        <v>0</v>
      </c>
      <c r="AA9" s="3" t="s">
        <v>20</v>
      </c>
      <c r="AB9" s="17">
        <f t="shared" si="0"/>
        <v>0.81333333333333335</v>
      </c>
      <c r="AC9" s="17">
        <f t="shared" si="0"/>
        <v>0.81333333333333335</v>
      </c>
      <c r="AD9" s="5">
        <v>300</v>
      </c>
      <c r="AE9" s="5">
        <v>0</v>
      </c>
      <c r="AF9" s="5">
        <v>1</v>
      </c>
      <c r="AG9" s="5">
        <v>1</v>
      </c>
      <c r="AH9" s="4" t="s">
        <v>59</v>
      </c>
    </row>
    <row r="10" spans="2:34" x14ac:dyDescent="0.3">
      <c r="B10" s="3" t="s">
        <v>22</v>
      </c>
      <c r="C10" s="17">
        <f>RISULTATI!C6</f>
        <v>0.78333333333333333</v>
      </c>
      <c r="D10" s="17">
        <f>RISULTATI!K6</f>
        <v>0.77333333333333332</v>
      </c>
      <c r="E10" s="27">
        <f t="shared" si="1"/>
        <v>-1.0000000000000009E-2</v>
      </c>
      <c r="AA10" s="3" t="s">
        <v>22</v>
      </c>
      <c r="AB10" s="17">
        <f t="shared" si="0"/>
        <v>0.78333333333333333</v>
      </c>
      <c r="AC10" s="17">
        <f t="shared" si="0"/>
        <v>0.77333333333333332</v>
      </c>
      <c r="AD10" s="5">
        <v>300</v>
      </c>
      <c r="AE10" s="5">
        <v>0.21</v>
      </c>
      <c r="AF10" s="5">
        <v>0.64729999999999999</v>
      </c>
      <c r="AG10" s="5">
        <v>0.76080000000000003</v>
      </c>
      <c r="AH10" s="4" t="s">
        <v>59</v>
      </c>
    </row>
    <row r="11" spans="2:34" x14ac:dyDescent="0.3">
      <c r="B11" s="3" t="s">
        <v>24</v>
      </c>
      <c r="C11" s="17">
        <f>RISULTATI!C7</f>
        <v>0.75</v>
      </c>
      <c r="D11" s="17">
        <f>RISULTATI!K7</f>
        <v>0.64666666666666661</v>
      </c>
      <c r="E11" s="27">
        <f t="shared" si="1"/>
        <v>-0.10333333333333339</v>
      </c>
      <c r="AA11" s="3" t="s">
        <v>24</v>
      </c>
      <c r="AB11" s="17">
        <f t="shared" si="0"/>
        <v>0.75</v>
      </c>
      <c r="AC11" s="17">
        <f t="shared" si="0"/>
        <v>0.64666666666666661</v>
      </c>
      <c r="AD11" s="5">
        <v>300</v>
      </c>
      <c r="AE11" s="5">
        <v>14.34</v>
      </c>
      <c r="AF11" s="5">
        <v>2.0000000000000001E-4</v>
      </c>
      <c r="AG11" s="5">
        <v>2.0000000000000001E-4</v>
      </c>
      <c r="AH11" s="32" t="s">
        <v>65</v>
      </c>
    </row>
    <row r="12" spans="2:34" x14ac:dyDescent="0.3">
      <c r="B12" s="3" t="s">
        <v>26</v>
      </c>
      <c r="C12" s="17">
        <f>RISULTATI!C8</f>
        <v>0.65666666666666662</v>
      </c>
      <c r="D12" s="17">
        <f>RISULTATI!K8</f>
        <v>0.64666666666666661</v>
      </c>
      <c r="E12" s="27">
        <f t="shared" si="1"/>
        <v>-1.0000000000000009E-2</v>
      </c>
      <c r="AA12" s="3" t="s">
        <v>26</v>
      </c>
      <c r="AB12" s="17">
        <f t="shared" si="0"/>
        <v>0.65666666666666662</v>
      </c>
      <c r="AC12" s="17">
        <f t="shared" si="0"/>
        <v>0.64666666666666661</v>
      </c>
      <c r="AD12" s="5">
        <v>300</v>
      </c>
      <c r="AE12" s="5">
        <v>0.33</v>
      </c>
      <c r="AF12" s="5">
        <v>0.56369999999999998</v>
      </c>
      <c r="AG12" s="5">
        <v>0.70109999999999995</v>
      </c>
      <c r="AH12" s="4" t="s">
        <v>59</v>
      </c>
    </row>
    <row r="13" spans="2:34" x14ac:dyDescent="0.3">
      <c r="B13" s="3" t="s">
        <v>28</v>
      </c>
      <c r="C13" s="17">
        <f>RISULTATI!C9</f>
        <v>0.87333333333333329</v>
      </c>
      <c r="D13" s="17">
        <f>RISULTATI!K9</f>
        <v>0.88</v>
      </c>
      <c r="E13" s="28">
        <f t="shared" si="1"/>
        <v>6.6666666666667096E-3</v>
      </c>
      <c r="AA13" s="3" t="s">
        <v>28</v>
      </c>
      <c r="AB13" s="17">
        <f t="shared" si="0"/>
        <v>0.87333333333333329</v>
      </c>
      <c r="AC13" s="17">
        <f t="shared" si="0"/>
        <v>0.88</v>
      </c>
      <c r="AD13" s="5">
        <v>300</v>
      </c>
      <c r="AE13" s="5">
        <v>0.25</v>
      </c>
      <c r="AF13" s="5">
        <v>0.61709999999999998</v>
      </c>
      <c r="AG13" s="5">
        <v>0.80359999999999998</v>
      </c>
      <c r="AH13" s="4" t="s">
        <v>59</v>
      </c>
    </row>
    <row r="14" spans="2:34" x14ac:dyDescent="0.3">
      <c r="B14" s="3" t="s">
        <v>30</v>
      </c>
      <c r="C14" s="17">
        <f>RISULTATI!C10</f>
        <v>0.68666666666666665</v>
      </c>
      <c r="D14" s="17">
        <f>RISULTATI!K10</f>
        <v>0.69666666666666666</v>
      </c>
      <c r="E14" s="28">
        <f t="shared" si="1"/>
        <v>1.0000000000000009E-2</v>
      </c>
      <c r="AA14" s="3" t="s">
        <v>30</v>
      </c>
      <c r="AB14" s="17">
        <f t="shared" si="0"/>
        <v>0.68666666666666665</v>
      </c>
      <c r="AC14" s="17">
        <f t="shared" si="0"/>
        <v>0.69666666666666666</v>
      </c>
      <c r="AD14" s="5">
        <v>300</v>
      </c>
      <c r="AE14" s="5">
        <v>0.31</v>
      </c>
      <c r="AF14" s="5">
        <v>0.57750000000000001</v>
      </c>
      <c r="AG14" s="5">
        <v>0.71109999999999995</v>
      </c>
      <c r="AH14" s="4" t="s">
        <v>59</v>
      </c>
    </row>
    <row r="15" spans="2:34" x14ac:dyDescent="0.3">
      <c r="B15" s="3" t="s">
        <v>32</v>
      </c>
      <c r="C15" s="17">
        <f>RISULTATI!C11</f>
        <v>0.753</v>
      </c>
      <c r="D15" s="17">
        <f>RISULTATI!K11</f>
        <v>0.76</v>
      </c>
      <c r="E15" s="28">
        <f t="shared" si="1"/>
        <v>7.0000000000000062E-3</v>
      </c>
      <c r="AA15" s="3" t="s">
        <v>32</v>
      </c>
      <c r="AB15" s="17">
        <f t="shared" si="0"/>
        <v>0.753</v>
      </c>
      <c r="AC15" s="17">
        <f t="shared" si="0"/>
        <v>0.76</v>
      </c>
      <c r="AD15" s="5">
        <v>300</v>
      </c>
      <c r="AE15" s="5">
        <v>0.28999999999999998</v>
      </c>
      <c r="AF15" s="5">
        <v>0.59299999999999997</v>
      </c>
      <c r="AG15" s="5">
        <v>0.79049999999999998</v>
      </c>
      <c r="AH15" s="4" t="s">
        <v>59</v>
      </c>
    </row>
    <row r="18" spans="2:34" x14ac:dyDescent="0.3">
      <c r="B18" s="45" t="s">
        <v>42</v>
      </c>
      <c r="C18" s="45"/>
      <c r="D18" s="45"/>
      <c r="AA18" s="45" t="s">
        <v>67</v>
      </c>
      <c r="AB18" s="45"/>
      <c r="AC18" s="45"/>
      <c r="AD18" s="45"/>
      <c r="AE18" s="45"/>
      <c r="AF18" s="45"/>
      <c r="AG18" s="45"/>
      <c r="AH18" s="45"/>
    </row>
    <row r="19" spans="2:34" x14ac:dyDescent="0.3">
      <c r="B19" s="6" t="s">
        <v>5</v>
      </c>
      <c r="C19" s="6" t="s">
        <v>40</v>
      </c>
      <c r="D19" s="6" t="s">
        <v>41</v>
      </c>
      <c r="E19" s="6" t="s">
        <v>53</v>
      </c>
      <c r="AA19" s="6" t="s">
        <v>5</v>
      </c>
      <c r="AB19" s="6" t="s">
        <v>40</v>
      </c>
      <c r="AC19" s="6" t="s">
        <v>41</v>
      </c>
      <c r="AD19" s="6" t="s">
        <v>54</v>
      </c>
      <c r="AE19" s="6" t="s">
        <v>56</v>
      </c>
      <c r="AF19" s="6" t="s">
        <v>55</v>
      </c>
      <c r="AG19" s="6" t="s">
        <v>57</v>
      </c>
      <c r="AH19" s="6" t="s">
        <v>61</v>
      </c>
    </row>
    <row r="20" spans="2:34" x14ac:dyDescent="0.3">
      <c r="B20" s="3" t="s">
        <v>18</v>
      </c>
      <c r="C20" s="17">
        <f>RISULTATI!D4</f>
        <v>0.8</v>
      </c>
      <c r="D20" s="17">
        <f>RISULTATI!L4</f>
        <v>0.77500000000000002</v>
      </c>
      <c r="E20" s="27">
        <f>(D20-C20)</f>
        <v>-2.5000000000000022E-2</v>
      </c>
      <c r="AA20" s="3" t="s">
        <v>18</v>
      </c>
      <c r="AB20" s="17">
        <f t="shared" ref="AB20:AC27" si="2">C20</f>
        <v>0.8</v>
      </c>
      <c r="AC20" s="17">
        <f t="shared" si="2"/>
        <v>0.77500000000000002</v>
      </c>
      <c r="AD20" s="5">
        <v>200</v>
      </c>
      <c r="AE20" s="5">
        <v>1.92</v>
      </c>
      <c r="AF20" s="5">
        <v>0.16550000000000001</v>
      </c>
      <c r="AG20" s="5">
        <v>0.26679999999999998</v>
      </c>
      <c r="AH20" s="4" t="s">
        <v>59</v>
      </c>
    </row>
    <row r="21" spans="2:34" x14ac:dyDescent="0.3">
      <c r="B21" s="3" t="s">
        <v>20</v>
      </c>
      <c r="C21" s="17">
        <f>RISULTATI!D5</f>
        <v>0.79</v>
      </c>
      <c r="D21" s="17">
        <f>RISULTATI!L5</f>
        <v>0.80500000000000005</v>
      </c>
      <c r="E21" s="28">
        <f t="shared" ref="E21:E27" si="3">(D21-C21)</f>
        <v>1.5000000000000013E-2</v>
      </c>
      <c r="AA21" s="3" t="s">
        <v>20</v>
      </c>
      <c r="AB21" s="17">
        <f t="shared" si="2"/>
        <v>0.79</v>
      </c>
      <c r="AC21" s="17">
        <f t="shared" si="2"/>
        <v>0.80500000000000005</v>
      </c>
      <c r="AD21" s="5">
        <v>200</v>
      </c>
      <c r="AE21" s="5">
        <v>0.69</v>
      </c>
      <c r="AF21" s="5">
        <v>0.40539999999999998</v>
      </c>
      <c r="AG21" s="5">
        <v>0.58109999999999995</v>
      </c>
      <c r="AH21" s="4" t="s">
        <v>59</v>
      </c>
    </row>
    <row r="22" spans="2:34" x14ac:dyDescent="0.3">
      <c r="B22" s="3" t="s">
        <v>22</v>
      </c>
      <c r="C22" s="17">
        <f>RISULTATI!D6</f>
        <v>0.78</v>
      </c>
      <c r="D22" s="17">
        <f>RISULTATI!L6</f>
        <v>0.76</v>
      </c>
      <c r="E22" s="27">
        <f t="shared" si="3"/>
        <v>-2.0000000000000018E-2</v>
      </c>
      <c r="AA22" s="3" t="s">
        <v>22</v>
      </c>
      <c r="AB22" s="17">
        <f t="shared" si="2"/>
        <v>0.78</v>
      </c>
      <c r="AC22" s="17">
        <f t="shared" si="2"/>
        <v>0.76</v>
      </c>
      <c r="AD22" s="5">
        <v>200</v>
      </c>
      <c r="AE22" s="5">
        <v>0.62</v>
      </c>
      <c r="AF22" s="5">
        <v>0.43280000000000002</v>
      </c>
      <c r="AG22" s="5">
        <v>0.55720000000000003</v>
      </c>
      <c r="AH22" s="4" t="s">
        <v>59</v>
      </c>
    </row>
    <row r="23" spans="2:34" x14ac:dyDescent="0.3">
      <c r="B23" s="3" t="s">
        <v>24</v>
      </c>
      <c r="C23" s="17">
        <f>RISULTATI!D7</f>
        <v>0.86</v>
      </c>
      <c r="D23" s="17">
        <f>RISULTATI!L7</f>
        <v>0.85</v>
      </c>
      <c r="E23" s="27">
        <f t="shared" si="3"/>
        <v>-1.0000000000000009E-2</v>
      </c>
      <c r="AA23" s="3" t="s">
        <v>24</v>
      </c>
      <c r="AB23" s="17">
        <f t="shared" si="2"/>
        <v>0.86</v>
      </c>
      <c r="AC23" s="17">
        <f t="shared" si="2"/>
        <v>0.85</v>
      </c>
      <c r="AD23" s="5">
        <v>200</v>
      </c>
      <c r="AE23" s="5">
        <v>0.33</v>
      </c>
      <c r="AF23" s="5">
        <v>0.56369999999999998</v>
      </c>
      <c r="AG23" s="5">
        <v>0.77439999999999998</v>
      </c>
      <c r="AH23" s="4" t="s">
        <v>59</v>
      </c>
    </row>
    <row r="24" spans="2:34" x14ac:dyDescent="0.3">
      <c r="B24" s="3" t="s">
        <v>26</v>
      </c>
      <c r="C24" s="17">
        <f>RISULTATI!D8</f>
        <v>0.82</v>
      </c>
      <c r="D24" s="17">
        <f>RISULTATI!L8</f>
        <v>0.81499999999999995</v>
      </c>
      <c r="E24" s="27">
        <f t="shared" si="3"/>
        <v>-5.0000000000000044E-3</v>
      </c>
      <c r="K24" s="34"/>
      <c r="AA24" s="3" t="s">
        <v>26</v>
      </c>
      <c r="AB24" s="17">
        <f t="shared" si="2"/>
        <v>0.82</v>
      </c>
      <c r="AC24" s="17">
        <f t="shared" si="2"/>
        <v>0.81499999999999995</v>
      </c>
      <c r="AD24" s="5">
        <v>200</v>
      </c>
      <c r="AE24" s="5">
        <v>0.11</v>
      </c>
      <c r="AF24" s="5">
        <v>0.7389</v>
      </c>
      <c r="AG24" s="5">
        <v>1</v>
      </c>
      <c r="AH24" s="4" t="s">
        <v>59</v>
      </c>
    </row>
    <row r="25" spans="2:34" x14ac:dyDescent="0.3">
      <c r="B25" s="3" t="s">
        <v>28</v>
      </c>
      <c r="C25" s="17">
        <f>RISULTATI!D9</f>
        <v>0.86499999999999999</v>
      </c>
      <c r="D25" s="17">
        <f>RISULTATI!L9</f>
        <v>0.87</v>
      </c>
      <c r="E25" s="28">
        <f t="shared" si="3"/>
        <v>5.0000000000000044E-3</v>
      </c>
      <c r="AA25" s="3" t="s">
        <v>28</v>
      </c>
      <c r="AB25" s="17">
        <f t="shared" si="2"/>
        <v>0.86499999999999999</v>
      </c>
      <c r="AC25" s="17">
        <f t="shared" si="2"/>
        <v>0.87</v>
      </c>
      <c r="AD25" s="5">
        <v>200</v>
      </c>
      <c r="AE25" s="5">
        <v>0.11</v>
      </c>
      <c r="AF25" s="5">
        <v>0.7389</v>
      </c>
      <c r="AG25" s="5">
        <v>1</v>
      </c>
      <c r="AH25" s="4" t="s">
        <v>59</v>
      </c>
    </row>
    <row r="26" spans="2:34" x14ac:dyDescent="0.3">
      <c r="B26" s="3" t="s">
        <v>30</v>
      </c>
      <c r="C26" s="17">
        <f>RISULTATI!D10</f>
        <v>0.83499999999999996</v>
      </c>
      <c r="D26" s="17">
        <f>RISULTATI!L10</f>
        <v>0.84</v>
      </c>
      <c r="E26" s="28">
        <f t="shared" si="3"/>
        <v>5.0000000000000044E-3</v>
      </c>
      <c r="AA26" s="3" t="s">
        <v>30</v>
      </c>
      <c r="AB26" s="17">
        <f t="shared" si="2"/>
        <v>0.83499999999999996</v>
      </c>
      <c r="AC26" s="17">
        <f t="shared" si="2"/>
        <v>0.84</v>
      </c>
      <c r="AD26" s="5">
        <v>200</v>
      </c>
      <c r="AE26" s="5">
        <v>0.11</v>
      </c>
      <c r="AF26" s="5">
        <v>0.7389</v>
      </c>
      <c r="AG26" s="5">
        <v>1</v>
      </c>
      <c r="AH26" s="4" t="s">
        <v>59</v>
      </c>
    </row>
    <row r="27" spans="2:34" x14ac:dyDescent="0.3">
      <c r="B27" s="3" t="s">
        <v>32</v>
      </c>
      <c r="C27" s="17">
        <f>RISULTATI!D11</f>
        <v>0.85499999999999998</v>
      </c>
      <c r="D27" s="17">
        <f>RISULTATI!L11</f>
        <v>0.84</v>
      </c>
      <c r="E27" s="27">
        <f t="shared" si="3"/>
        <v>-1.5000000000000013E-2</v>
      </c>
      <c r="AA27" s="3" t="s">
        <v>32</v>
      </c>
      <c r="AB27" s="17">
        <f t="shared" si="2"/>
        <v>0.85499999999999998</v>
      </c>
      <c r="AC27" s="17">
        <f t="shared" si="2"/>
        <v>0.84</v>
      </c>
      <c r="AD27" s="5">
        <v>200</v>
      </c>
      <c r="AE27" s="5">
        <v>1.29</v>
      </c>
      <c r="AF27" s="5">
        <v>0.25679999999999997</v>
      </c>
      <c r="AG27" s="5">
        <v>0.4531</v>
      </c>
      <c r="AH27" s="4" t="s">
        <v>59</v>
      </c>
    </row>
    <row r="30" spans="2:34" x14ac:dyDescent="0.3">
      <c r="B30" s="45" t="s">
        <v>43</v>
      </c>
      <c r="C30" s="45"/>
      <c r="D30" s="45"/>
      <c r="AA30" s="45" t="s">
        <v>68</v>
      </c>
      <c r="AB30" s="45"/>
      <c r="AC30" s="45"/>
      <c r="AD30" s="45"/>
      <c r="AE30" s="45"/>
      <c r="AF30" s="45"/>
      <c r="AG30" s="45"/>
      <c r="AH30" s="45"/>
    </row>
    <row r="31" spans="2:34" x14ac:dyDescent="0.3">
      <c r="B31" s="6" t="s">
        <v>5</v>
      </c>
      <c r="C31" s="6" t="s">
        <v>40</v>
      </c>
      <c r="D31" s="6" t="s">
        <v>41</v>
      </c>
      <c r="E31" s="6" t="s">
        <v>53</v>
      </c>
      <c r="AA31" s="6" t="s">
        <v>5</v>
      </c>
      <c r="AB31" s="6" t="s">
        <v>40</v>
      </c>
      <c r="AC31" s="6" t="s">
        <v>41</v>
      </c>
      <c r="AD31" s="6" t="s">
        <v>54</v>
      </c>
      <c r="AE31" s="6" t="s">
        <v>56</v>
      </c>
      <c r="AF31" s="6" t="s">
        <v>55</v>
      </c>
      <c r="AG31" s="6" t="s">
        <v>57</v>
      </c>
      <c r="AH31" s="6" t="s">
        <v>61</v>
      </c>
    </row>
    <row r="32" spans="2:34" x14ac:dyDescent="0.3">
      <c r="B32" s="3" t="s">
        <v>18</v>
      </c>
      <c r="C32" s="17">
        <f>RISULTATI!E4</f>
        <v>0.89</v>
      </c>
      <c r="D32" s="17">
        <f>RISULTATI!M4</f>
        <v>0.89</v>
      </c>
      <c r="E32" s="28">
        <f>(D32-C32)</f>
        <v>0</v>
      </c>
      <c r="AA32" s="3" t="s">
        <v>18</v>
      </c>
      <c r="AB32" s="17">
        <f t="shared" ref="AB32:AC39" si="4">C32</f>
        <v>0.89</v>
      </c>
      <c r="AC32" s="17">
        <f t="shared" si="4"/>
        <v>0.89</v>
      </c>
      <c r="AD32" s="5">
        <v>100</v>
      </c>
      <c r="AE32" s="5">
        <v>0</v>
      </c>
      <c r="AF32" s="5">
        <v>1</v>
      </c>
      <c r="AG32" s="5">
        <v>1</v>
      </c>
      <c r="AH32" s="4" t="s">
        <v>59</v>
      </c>
    </row>
    <row r="33" spans="2:34" x14ac:dyDescent="0.3">
      <c r="B33" s="3" t="s">
        <v>20</v>
      </c>
      <c r="C33" s="17">
        <f>RISULTATI!E5</f>
        <v>0.86</v>
      </c>
      <c r="D33" s="17">
        <f>RISULTATI!M5</f>
        <v>0.83</v>
      </c>
      <c r="E33" s="27">
        <f t="shared" ref="E33:E39" si="5">(D33-C33)</f>
        <v>-3.0000000000000027E-2</v>
      </c>
      <c r="AA33" s="3" t="s">
        <v>20</v>
      </c>
      <c r="AB33" s="17">
        <f t="shared" si="4"/>
        <v>0.86</v>
      </c>
      <c r="AC33" s="17">
        <f t="shared" si="4"/>
        <v>0.83</v>
      </c>
      <c r="AD33" s="5">
        <v>100</v>
      </c>
      <c r="AE33" s="5">
        <v>1</v>
      </c>
      <c r="AF33" s="5">
        <v>0.31730000000000003</v>
      </c>
      <c r="AG33" s="5">
        <v>0.50780000000000003</v>
      </c>
      <c r="AH33" s="4" t="s">
        <v>59</v>
      </c>
    </row>
    <row r="34" spans="2:34" x14ac:dyDescent="0.3">
      <c r="B34" s="3" t="s">
        <v>22</v>
      </c>
      <c r="C34" s="17">
        <f>RISULTATI!E6</f>
        <v>0.79</v>
      </c>
      <c r="D34" s="17">
        <f>RISULTATI!M6</f>
        <v>0.8</v>
      </c>
      <c r="E34" s="28">
        <f t="shared" si="5"/>
        <v>1.0000000000000009E-2</v>
      </c>
      <c r="AA34" s="3" t="s">
        <v>22</v>
      </c>
      <c r="AB34" s="17">
        <f t="shared" si="4"/>
        <v>0.79</v>
      </c>
      <c r="AC34" s="17">
        <f t="shared" si="4"/>
        <v>0.8</v>
      </c>
      <c r="AD34" s="5">
        <v>100</v>
      </c>
      <c r="AE34" s="5">
        <v>0.06</v>
      </c>
      <c r="AF34" s="5">
        <v>0.80840000000000001</v>
      </c>
      <c r="AG34" s="5">
        <v>1</v>
      </c>
      <c r="AH34" s="4" t="s">
        <v>59</v>
      </c>
    </row>
    <row r="35" spans="2:34" x14ac:dyDescent="0.3">
      <c r="B35" s="3" t="s">
        <v>24</v>
      </c>
      <c r="C35" s="17">
        <f>RISULTATI!E7</f>
        <v>0.53</v>
      </c>
      <c r="D35" s="17">
        <f>RISULTATI!M7</f>
        <v>0.24</v>
      </c>
      <c r="E35" s="27">
        <f t="shared" si="5"/>
        <v>-0.29000000000000004</v>
      </c>
      <c r="AA35" s="3" t="s">
        <v>24</v>
      </c>
      <c r="AB35" s="17">
        <f t="shared" si="4"/>
        <v>0.53</v>
      </c>
      <c r="AC35" s="17">
        <f t="shared" si="4"/>
        <v>0.24</v>
      </c>
      <c r="AD35" s="5">
        <v>100</v>
      </c>
      <c r="AE35" s="5">
        <v>15.29</v>
      </c>
      <c r="AF35" s="5">
        <v>1E-4</v>
      </c>
      <c r="AG35" s="5">
        <v>1E-4</v>
      </c>
      <c r="AH35" s="32" t="s">
        <v>65</v>
      </c>
    </row>
    <row r="36" spans="2:34" x14ac:dyDescent="0.3">
      <c r="B36" s="3" t="s">
        <v>26</v>
      </c>
      <c r="C36" s="17">
        <f>RISULTATI!E8</f>
        <v>0.33</v>
      </c>
      <c r="D36" s="17">
        <f>RISULTATI!M8</f>
        <v>0.31</v>
      </c>
      <c r="E36" s="27">
        <f t="shared" si="5"/>
        <v>-2.0000000000000018E-2</v>
      </c>
      <c r="AA36" s="3" t="s">
        <v>26</v>
      </c>
      <c r="AB36" s="17">
        <f t="shared" si="4"/>
        <v>0.33</v>
      </c>
      <c r="AC36" s="17">
        <f t="shared" si="4"/>
        <v>0.31</v>
      </c>
      <c r="AD36" s="5">
        <v>100</v>
      </c>
      <c r="AE36" s="5">
        <v>0.22</v>
      </c>
      <c r="AF36" s="5">
        <v>0.63739999999999997</v>
      </c>
      <c r="AG36" s="5">
        <v>0.8145</v>
      </c>
      <c r="AH36" s="4" t="s">
        <v>59</v>
      </c>
    </row>
    <row r="37" spans="2:34" x14ac:dyDescent="0.3">
      <c r="B37" s="3" t="s">
        <v>28</v>
      </c>
      <c r="C37" s="17">
        <f>RISULTATI!E9</f>
        <v>0.89</v>
      </c>
      <c r="D37" s="17">
        <f>RISULTATI!M9</f>
        <v>0.9</v>
      </c>
      <c r="E37" s="28">
        <f t="shared" si="5"/>
        <v>1.0000000000000009E-2</v>
      </c>
      <c r="AA37" s="3" t="s">
        <v>28</v>
      </c>
      <c r="AB37" s="17">
        <f t="shared" si="4"/>
        <v>0.89</v>
      </c>
      <c r="AC37" s="17">
        <f t="shared" si="4"/>
        <v>0.9</v>
      </c>
      <c r="AD37" s="5">
        <v>100</v>
      </c>
      <c r="AE37" s="5">
        <v>0.14000000000000001</v>
      </c>
      <c r="AF37" s="5">
        <v>0.70550000000000002</v>
      </c>
      <c r="AG37" s="5">
        <v>1</v>
      </c>
      <c r="AH37" s="4" t="s">
        <v>59</v>
      </c>
    </row>
    <row r="38" spans="2:34" x14ac:dyDescent="0.3">
      <c r="B38" s="3" t="s">
        <v>30</v>
      </c>
      <c r="C38" s="17">
        <f>RISULTATI!E10</f>
        <v>0.39</v>
      </c>
      <c r="D38" s="17">
        <f>RISULTATI!M10</f>
        <v>0.41</v>
      </c>
      <c r="E38" s="28">
        <f t="shared" si="5"/>
        <v>1.9999999999999962E-2</v>
      </c>
      <c r="AA38" s="3" t="s">
        <v>30</v>
      </c>
      <c r="AB38" s="17">
        <f t="shared" si="4"/>
        <v>0.39</v>
      </c>
      <c r="AC38" s="17">
        <f t="shared" si="4"/>
        <v>0.41</v>
      </c>
      <c r="AD38" s="5">
        <v>100</v>
      </c>
      <c r="AE38" s="5">
        <v>0.2</v>
      </c>
      <c r="AF38" s="5">
        <v>0.65469999999999995</v>
      </c>
      <c r="AG38" s="5">
        <v>0.82379999999999998</v>
      </c>
      <c r="AH38" s="4" t="s">
        <v>59</v>
      </c>
    </row>
    <row r="39" spans="2:34" x14ac:dyDescent="0.3">
      <c r="B39" s="3" t="s">
        <v>32</v>
      </c>
      <c r="C39" s="17">
        <f>RISULTATI!E11</f>
        <v>0.54545454545454541</v>
      </c>
      <c r="D39" s="17">
        <f>RISULTATI!M11</f>
        <v>0.6</v>
      </c>
      <c r="E39" s="28">
        <f t="shared" si="5"/>
        <v>5.4545454545454564E-2</v>
      </c>
      <c r="AA39" s="3" t="s">
        <v>32</v>
      </c>
      <c r="AB39" s="17">
        <f t="shared" si="4"/>
        <v>0.54545454545454541</v>
      </c>
      <c r="AC39" s="17">
        <f t="shared" si="4"/>
        <v>0.6</v>
      </c>
      <c r="AD39" s="5">
        <v>100</v>
      </c>
      <c r="AE39" s="5">
        <v>3.57</v>
      </c>
      <c r="AF39" s="5">
        <v>5.8799999999999998E-2</v>
      </c>
      <c r="AG39" s="5">
        <v>0.125</v>
      </c>
      <c r="AH39" s="4" t="s">
        <v>59</v>
      </c>
    </row>
    <row r="42" spans="2:34" x14ac:dyDescent="0.3">
      <c r="B42" s="45" t="s">
        <v>44</v>
      </c>
      <c r="C42" s="45"/>
      <c r="D42" s="45"/>
      <c r="E42" s="45"/>
    </row>
    <row r="43" spans="2:34" x14ac:dyDescent="0.3">
      <c r="B43" s="24" t="s">
        <v>5</v>
      </c>
      <c r="C43" s="24" t="s">
        <v>40</v>
      </c>
      <c r="D43" s="24" t="s">
        <v>41</v>
      </c>
      <c r="E43" s="25" t="s">
        <v>60</v>
      </c>
    </row>
    <row r="44" spans="2:34" x14ac:dyDescent="0.3">
      <c r="B44" s="3" t="s">
        <v>18</v>
      </c>
      <c r="C44" s="17">
        <f>RISULTATI!F4</f>
        <v>2.8102999999999998</v>
      </c>
      <c r="D44" s="17">
        <f>RISULTATI!Q4</f>
        <v>2.9218000000000002</v>
      </c>
      <c r="E44" s="29">
        <f>(D44-C44)/C44</f>
        <v>3.9675479486175988E-2</v>
      </c>
    </row>
    <row r="45" spans="2:34" x14ac:dyDescent="0.3">
      <c r="B45" s="3" t="s">
        <v>20</v>
      </c>
      <c r="C45" s="17">
        <f>RISULTATI!F5</f>
        <v>0.40789999999999998</v>
      </c>
      <c r="D45" s="17">
        <f>RISULTATI!Q5</f>
        <v>0.4541</v>
      </c>
      <c r="E45" s="29">
        <f t="shared" ref="E45:E51" si="6">(D45-C45)/C45</f>
        <v>0.11326305467026238</v>
      </c>
    </row>
    <row r="46" spans="2:34" x14ac:dyDescent="0.3">
      <c r="B46" s="3" t="s">
        <v>22</v>
      </c>
      <c r="C46" s="17">
        <f>RISULTATI!F6</f>
        <v>8.5199999999999998E-2</v>
      </c>
      <c r="D46" s="17">
        <f>RISULTATI!Q6</f>
        <v>0.18720000000000001</v>
      </c>
      <c r="E46" s="29">
        <f t="shared" si="6"/>
        <v>1.1971830985915495</v>
      </c>
    </row>
    <row r="47" spans="2:34" x14ac:dyDescent="0.3">
      <c r="B47" s="3" t="s">
        <v>24</v>
      </c>
      <c r="C47" s="17">
        <f>RISULTATI!F7</f>
        <v>0.25669999999999998</v>
      </c>
      <c r="D47" s="17">
        <f>RISULTATI!Q7</f>
        <v>0.53369999999999995</v>
      </c>
      <c r="E47" s="29">
        <f t="shared" si="6"/>
        <v>1.0790806388780678</v>
      </c>
    </row>
    <row r="48" spans="2:34" x14ac:dyDescent="0.3">
      <c r="B48" s="3" t="s">
        <v>26</v>
      </c>
      <c r="C48" s="17">
        <f>RISULTATI!F8</f>
        <v>4.58E-2</v>
      </c>
      <c r="D48" s="17">
        <f>RISULTATI!Q8</f>
        <v>5.1700000000000003E-2</v>
      </c>
      <c r="E48" s="29">
        <f t="shared" si="6"/>
        <v>0.12882096069869001</v>
      </c>
    </row>
    <row r="49" spans="2:5" x14ac:dyDescent="0.3">
      <c r="B49" s="3" t="s">
        <v>28</v>
      </c>
      <c r="C49" s="17">
        <f>RISULTATI!F9</f>
        <v>3.5099999999999999E-2</v>
      </c>
      <c r="D49" s="17">
        <f>RISULTATI!Q9</f>
        <v>2.64E-2</v>
      </c>
      <c r="E49" s="36">
        <f t="shared" si="6"/>
        <v>-0.24786324786324784</v>
      </c>
    </row>
    <row r="50" spans="2:5" x14ac:dyDescent="0.3">
      <c r="B50" s="3" t="s">
        <v>30</v>
      </c>
      <c r="C50" s="17">
        <f>RISULTATI!F10</f>
        <v>4.1999999999999997E-3</v>
      </c>
      <c r="D50" s="17">
        <f>RISULTATI!Q10</f>
        <v>4.7000000000000002E-3</v>
      </c>
      <c r="E50" s="29">
        <f t="shared" si="6"/>
        <v>0.11904761904761917</v>
      </c>
    </row>
    <row r="51" spans="2:5" x14ac:dyDescent="0.3">
      <c r="B51" s="3" t="s">
        <v>32</v>
      </c>
      <c r="C51" s="17">
        <f>RISULTATI!F11</f>
        <v>2.1999999999999999E-2</v>
      </c>
      <c r="D51" s="17">
        <f>RISULTATI!Q11</f>
        <v>2.3E-2</v>
      </c>
      <c r="E51" s="29">
        <f t="shared" si="6"/>
        <v>4.5454545454545497E-2</v>
      </c>
    </row>
    <row r="54" spans="2:5" x14ac:dyDescent="0.3">
      <c r="B54" s="45" t="s">
        <v>45</v>
      </c>
      <c r="C54" s="45"/>
      <c r="D54" s="45"/>
      <c r="E54" s="45"/>
    </row>
    <row r="55" spans="2:5" x14ac:dyDescent="0.3">
      <c r="B55" s="24" t="s">
        <v>5</v>
      </c>
      <c r="C55" s="24" t="s">
        <v>40</v>
      </c>
      <c r="D55" s="24" t="s">
        <v>41</v>
      </c>
      <c r="E55" s="25" t="s">
        <v>60</v>
      </c>
    </row>
    <row r="56" spans="2:5" x14ac:dyDescent="0.3">
      <c r="B56" s="3" t="s">
        <v>18</v>
      </c>
      <c r="C56" s="8">
        <f>RISULTATI!G4</f>
        <v>3981.26</v>
      </c>
      <c r="D56" s="8">
        <f>RISULTATI!R4</f>
        <v>4066.17</v>
      </c>
      <c r="E56" s="29">
        <f>(D56-C56)/C56</f>
        <v>2.1327418957817337E-2</v>
      </c>
    </row>
    <row r="57" spans="2:5" x14ac:dyDescent="0.3">
      <c r="B57" s="3" t="s">
        <v>20</v>
      </c>
      <c r="C57" s="8">
        <f>RISULTATI!G5</f>
        <v>3212.85</v>
      </c>
      <c r="D57" s="8">
        <f>RISULTATI!R5</f>
        <v>3496.77</v>
      </c>
      <c r="E57" s="29">
        <f t="shared" ref="E57:E62" si="7">(D57-C57)/C57</f>
        <v>8.8370138661935688E-2</v>
      </c>
    </row>
    <row r="58" spans="2:5" x14ac:dyDescent="0.3">
      <c r="B58" s="3" t="s">
        <v>22</v>
      </c>
      <c r="C58" s="8">
        <f>RISULTATI!G6</f>
        <v>3252.23</v>
      </c>
      <c r="D58" s="8">
        <f>RISULTATI!R6</f>
        <v>3009.69</v>
      </c>
      <c r="E58" s="36">
        <f t="shared" si="7"/>
        <v>-7.4576521340741567E-2</v>
      </c>
    </row>
    <row r="59" spans="2:5" x14ac:dyDescent="0.3">
      <c r="B59" s="3" t="s">
        <v>24</v>
      </c>
      <c r="C59" s="8">
        <f>RISULTATI!G7</f>
        <v>810.78</v>
      </c>
      <c r="D59" s="8">
        <f>RISULTATI!R7</f>
        <v>828.97</v>
      </c>
      <c r="E59" s="29">
        <f t="shared" si="7"/>
        <v>2.2435185870396477E-2</v>
      </c>
    </row>
    <row r="60" spans="2:5" x14ac:dyDescent="0.3">
      <c r="B60" s="3" t="s">
        <v>26</v>
      </c>
      <c r="C60" s="8">
        <f>RISULTATI!G8</f>
        <v>320.64</v>
      </c>
      <c r="D60" s="8">
        <f>RISULTATI!R8</f>
        <v>313.55</v>
      </c>
      <c r="E60" s="36">
        <f t="shared" si="7"/>
        <v>-2.2112025948103714E-2</v>
      </c>
    </row>
    <row r="61" spans="2:5" x14ac:dyDescent="0.3">
      <c r="B61" s="3" t="s">
        <v>28</v>
      </c>
      <c r="C61" s="8">
        <f>RISULTATI!G9</f>
        <v>2796.14</v>
      </c>
      <c r="D61" s="8">
        <f>RISULTATI!R9</f>
        <v>2598.25</v>
      </c>
      <c r="E61" s="36">
        <f t="shared" si="7"/>
        <v>-7.0772565036085422E-2</v>
      </c>
    </row>
    <row r="62" spans="2:5" x14ac:dyDescent="0.3">
      <c r="B62" s="3" t="s">
        <v>30</v>
      </c>
      <c r="C62" s="8">
        <f>RISULTATI!G10</f>
        <v>221.07</v>
      </c>
      <c r="D62" s="8">
        <f>RISULTATI!R10</f>
        <v>178.63</v>
      </c>
      <c r="E62" s="36">
        <f t="shared" si="7"/>
        <v>-0.19197539240964401</v>
      </c>
    </row>
    <row r="63" spans="2:5" x14ac:dyDescent="0.3">
      <c r="B63" s="3" t="s">
        <v>32</v>
      </c>
      <c r="C63" s="8">
        <f>RISULTATI!G11</f>
        <v>1002.94</v>
      </c>
      <c r="D63" s="8">
        <f>RISULTATI!R11</f>
        <v>942.63</v>
      </c>
      <c r="E63" s="36">
        <f>(D63-C63)/C63</f>
        <v>-6.0133208367399903E-2</v>
      </c>
    </row>
    <row r="70" spans="2:4" x14ac:dyDescent="0.3">
      <c r="B70" s="45" t="s">
        <v>11</v>
      </c>
      <c r="C70" s="45"/>
      <c r="D70" s="45"/>
    </row>
    <row r="71" spans="2:4" x14ac:dyDescent="0.3">
      <c r="B71" s="6" t="s">
        <v>5</v>
      </c>
      <c r="C71" s="6" t="s">
        <v>40</v>
      </c>
      <c r="D71" s="6" t="s">
        <v>41</v>
      </c>
    </row>
    <row r="72" spans="2:4" x14ac:dyDescent="0.3">
      <c r="B72" s="3" t="s">
        <v>18</v>
      </c>
      <c r="C72" s="8">
        <f>RISULTATI!H4</f>
        <v>324929</v>
      </c>
      <c r="D72" s="8">
        <f>RISULTATI!S4</f>
        <v>337908</v>
      </c>
    </row>
    <row r="73" spans="2:4" x14ac:dyDescent="0.3">
      <c r="B73" s="3" t="s">
        <v>20</v>
      </c>
      <c r="C73" s="8">
        <f>RISULTATI!H5</f>
        <v>247850</v>
      </c>
      <c r="D73" s="8">
        <f>RISULTATI!S5</f>
        <v>272791</v>
      </c>
    </row>
    <row r="74" spans="2:4" x14ac:dyDescent="0.3">
      <c r="B74" s="3" t="s">
        <v>22</v>
      </c>
      <c r="C74" s="8">
        <f>RISULTATI!H6</f>
        <v>257005</v>
      </c>
      <c r="D74" s="8">
        <f>RISULTATI!S6</f>
        <v>513701</v>
      </c>
    </row>
    <row r="75" spans="2:4" x14ac:dyDescent="0.3">
      <c r="B75" s="3" t="s">
        <v>24</v>
      </c>
      <c r="C75" s="8">
        <f>RISULTATI!H7</f>
        <v>58162</v>
      </c>
      <c r="D75" s="8">
        <f>RISULTATI!S7</f>
        <v>79986</v>
      </c>
    </row>
    <row r="76" spans="2:4" x14ac:dyDescent="0.3">
      <c r="B76" s="3" t="s">
        <v>26</v>
      </c>
      <c r="C76" s="8">
        <f>RISULTATI!H8</f>
        <v>52508</v>
      </c>
      <c r="D76" s="8">
        <f>RISULTATI!S8</f>
        <v>57320</v>
      </c>
    </row>
    <row r="77" spans="2:4" x14ac:dyDescent="0.3">
      <c r="B77" s="3" t="s">
        <v>28</v>
      </c>
      <c r="C77" s="8">
        <f>RISULTATI!H9</f>
        <v>50110</v>
      </c>
      <c r="D77" s="8">
        <f>RISULTATI!S9</f>
        <v>43545</v>
      </c>
    </row>
    <row r="78" spans="2:4" ht="25.5" customHeight="1" x14ac:dyDescent="0.3">
      <c r="B78" s="3" t="s">
        <v>30</v>
      </c>
      <c r="C78" s="8">
        <f>RISULTATI!H10</f>
        <v>50110</v>
      </c>
      <c r="D78" s="8">
        <f>RISULTATI!S10</f>
        <v>44128</v>
      </c>
    </row>
    <row r="79" spans="2:4" x14ac:dyDescent="0.3">
      <c r="B79" s="3" t="s">
        <v>32</v>
      </c>
      <c r="C79" s="8">
        <f>RISULTATI!H11</f>
        <v>38679</v>
      </c>
      <c r="D79" s="8">
        <f>RISULTATI!S11</f>
        <v>40476</v>
      </c>
    </row>
    <row r="82" spans="2:8" x14ac:dyDescent="0.3">
      <c r="H82" s="20"/>
    </row>
    <row r="83" spans="2:8" x14ac:dyDescent="0.3">
      <c r="H83" s="38"/>
    </row>
    <row r="84" spans="2:8" x14ac:dyDescent="0.3">
      <c r="B84" s="20"/>
      <c r="C84" s="20"/>
      <c r="D84" s="20"/>
      <c r="F84" s="20"/>
      <c r="H84" s="38"/>
    </row>
    <row r="85" spans="2:8" x14ac:dyDescent="0.3">
      <c r="B85" s="9"/>
      <c r="C85" s="38"/>
      <c r="D85" s="38"/>
      <c r="F85" s="38"/>
      <c r="H85" s="38"/>
    </row>
    <row r="86" spans="2:8" x14ac:dyDescent="0.3">
      <c r="B86" s="9"/>
      <c r="C86" s="38"/>
      <c r="D86" s="38"/>
      <c r="F86" s="38"/>
      <c r="H86" s="38"/>
    </row>
    <row r="87" spans="2:8" x14ac:dyDescent="0.3">
      <c r="B87" s="9"/>
      <c r="C87" s="38"/>
      <c r="D87" s="38"/>
      <c r="F87" s="38"/>
      <c r="H87" s="38"/>
    </row>
    <row r="88" spans="2:8" x14ac:dyDescent="0.3">
      <c r="B88" s="9"/>
      <c r="C88" s="38"/>
      <c r="D88" s="38"/>
      <c r="F88" s="38"/>
      <c r="H88" s="38"/>
    </row>
    <row r="89" spans="2:8" x14ac:dyDescent="0.3">
      <c r="B89" s="9"/>
      <c r="C89" s="38"/>
      <c r="D89" s="38"/>
      <c r="F89" s="38"/>
      <c r="H89" s="38"/>
    </row>
    <row r="90" spans="2:8" x14ac:dyDescent="0.3">
      <c r="B90" s="9"/>
      <c r="C90" s="38"/>
      <c r="D90" s="38"/>
      <c r="F90" s="38"/>
      <c r="H90" s="38"/>
    </row>
    <row r="91" spans="2:8" x14ac:dyDescent="0.3">
      <c r="B91" s="9"/>
      <c r="C91" s="38"/>
      <c r="D91" s="38"/>
      <c r="F91" s="38"/>
    </row>
    <row r="92" spans="2:8" x14ac:dyDescent="0.3">
      <c r="B92" s="9"/>
      <c r="C92" s="38"/>
      <c r="D92" s="38"/>
      <c r="F92" s="38"/>
    </row>
    <row r="95" spans="2:8" x14ac:dyDescent="0.3">
      <c r="B95" s="20"/>
      <c r="C95" s="20"/>
      <c r="D95" s="20"/>
    </row>
    <row r="96" spans="2:8" x14ac:dyDescent="0.3">
      <c r="B96" s="9"/>
      <c r="C96" s="38"/>
      <c r="D96" s="38"/>
    </row>
    <row r="97" spans="2:4" x14ac:dyDescent="0.3">
      <c r="B97" s="9"/>
      <c r="C97" s="38"/>
      <c r="D97" s="38"/>
    </row>
    <row r="98" spans="2:4" x14ac:dyDescent="0.3">
      <c r="B98" s="9"/>
      <c r="C98" s="38"/>
      <c r="D98" s="38"/>
    </row>
    <row r="99" spans="2:4" x14ac:dyDescent="0.3">
      <c r="B99" s="9"/>
      <c r="C99" s="38"/>
      <c r="D99" s="38"/>
    </row>
    <row r="100" spans="2:4" x14ac:dyDescent="0.3">
      <c r="B100" s="9"/>
      <c r="C100" s="38"/>
      <c r="D100" s="38"/>
    </row>
    <row r="101" spans="2:4" x14ac:dyDescent="0.3">
      <c r="B101" s="9"/>
      <c r="C101" s="38"/>
      <c r="D101" s="38"/>
    </row>
    <row r="102" spans="2:4" x14ac:dyDescent="0.3">
      <c r="B102" s="9"/>
      <c r="C102" s="38"/>
      <c r="D102" s="38"/>
    </row>
    <row r="103" spans="2:4" x14ac:dyDescent="0.3">
      <c r="B103" s="9"/>
      <c r="C103" s="38"/>
      <c r="D103" s="38"/>
    </row>
  </sheetData>
  <mergeCells count="12">
    <mergeCell ref="D2:E2"/>
    <mergeCell ref="B6:D6"/>
    <mergeCell ref="B18:D18"/>
    <mergeCell ref="B30:D30"/>
    <mergeCell ref="B42:E42"/>
    <mergeCell ref="AA6:AH6"/>
    <mergeCell ref="AA18:AH18"/>
    <mergeCell ref="AA30:AH30"/>
    <mergeCell ref="B70:D70"/>
    <mergeCell ref="D3:E3"/>
    <mergeCell ref="D4:E4"/>
    <mergeCell ref="B54:E5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E6770-0C42-40FF-8304-D5DA06044860}">
  <sheetPr codeName="Foglio4"/>
  <dimension ref="B2:AA87"/>
  <sheetViews>
    <sheetView topLeftCell="I1" zoomScale="92" workbookViewId="0">
      <selection activeCell="E43" sqref="E43"/>
    </sheetView>
  </sheetViews>
  <sheetFormatPr defaultRowHeight="14.4" x14ac:dyDescent="0.3"/>
  <cols>
    <col min="2" max="3" width="18.77734375" bestFit="1" customWidth="1"/>
    <col min="4" max="4" width="16.109375" customWidth="1"/>
    <col min="5" max="5" width="27.44140625" bestFit="1" customWidth="1"/>
    <col min="7" max="7" width="11.5546875" customWidth="1"/>
    <col min="8" max="8" width="9.109375" customWidth="1"/>
    <col min="18" max="18" width="21.44140625" bestFit="1" customWidth="1"/>
    <col min="19" max="20" width="10.33203125" customWidth="1"/>
    <col min="21" max="21" width="11.88671875" customWidth="1"/>
    <col min="22" max="22" width="13.5546875" bestFit="1" customWidth="1"/>
    <col min="24" max="24" width="16.44140625" bestFit="1" customWidth="1"/>
    <col min="25" max="25" width="26.88671875" style="19" bestFit="1" customWidth="1"/>
    <col min="27" max="27" width="23.88671875" customWidth="1"/>
  </cols>
  <sheetData>
    <row r="2" spans="2:27" x14ac:dyDescent="0.3">
      <c r="B2" s="11" t="s">
        <v>34</v>
      </c>
      <c r="C2" s="12" t="s">
        <v>35</v>
      </c>
      <c r="D2" s="46" t="s">
        <v>36</v>
      </c>
      <c r="E2" s="46"/>
      <c r="G2" s="34"/>
    </row>
    <row r="3" spans="2:27" x14ac:dyDescent="0.3">
      <c r="B3" s="10" t="s">
        <v>2</v>
      </c>
      <c r="C3" s="4" t="s">
        <v>46</v>
      </c>
      <c r="D3" s="45" t="s">
        <v>38</v>
      </c>
      <c r="E3" s="45"/>
    </row>
    <row r="4" spans="2:27" x14ac:dyDescent="0.3">
      <c r="B4" s="10" t="s">
        <v>3</v>
      </c>
      <c r="C4" s="4" t="s">
        <v>46</v>
      </c>
      <c r="D4" s="45" t="s">
        <v>39</v>
      </c>
      <c r="E4" s="45"/>
    </row>
    <row r="6" spans="2:27" x14ac:dyDescent="0.3">
      <c r="B6" s="45" t="s">
        <v>6</v>
      </c>
      <c r="C6" s="45"/>
      <c r="D6" s="45"/>
      <c r="R6" s="45" t="s">
        <v>6</v>
      </c>
      <c r="S6" s="45"/>
      <c r="T6" s="45"/>
      <c r="U6" s="45"/>
      <c r="V6" s="45"/>
      <c r="W6" s="45"/>
      <c r="X6" s="45"/>
      <c r="Y6" s="45"/>
    </row>
    <row r="7" spans="2:27" x14ac:dyDescent="0.3">
      <c r="B7" s="6" t="s">
        <v>5</v>
      </c>
      <c r="C7" s="6" t="s">
        <v>47</v>
      </c>
      <c r="D7" s="6" t="s">
        <v>48</v>
      </c>
      <c r="E7" s="6" t="s">
        <v>53</v>
      </c>
      <c r="R7" s="6" t="s">
        <v>5</v>
      </c>
      <c r="S7" s="6" t="s">
        <v>47</v>
      </c>
      <c r="T7" s="6" t="s">
        <v>48</v>
      </c>
      <c r="U7" s="6" t="s">
        <v>54</v>
      </c>
      <c r="V7" s="6" t="s">
        <v>56</v>
      </c>
      <c r="W7" s="6" t="s">
        <v>55</v>
      </c>
      <c r="X7" s="6" t="s">
        <v>57</v>
      </c>
      <c r="Y7" s="6" t="s">
        <v>61</v>
      </c>
      <c r="AA7" s="30" t="s">
        <v>62</v>
      </c>
    </row>
    <row r="8" spans="2:27" x14ac:dyDescent="0.3">
      <c r="B8" s="3" t="s">
        <v>18</v>
      </c>
      <c r="C8" s="7">
        <f>RISULTATI!V4</f>
        <v>0.92</v>
      </c>
      <c r="D8" s="7">
        <f>RISULTATI!AE4</f>
        <v>0.9</v>
      </c>
      <c r="E8" s="26">
        <f>(D8-C8)</f>
        <v>-2.0000000000000018E-2</v>
      </c>
      <c r="R8" s="3" t="s">
        <v>18</v>
      </c>
      <c r="S8" s="17">
        <f>C8</f>
        <v>0.92</v>
      </c>
      <c r="T8" s="17">
        <f>D8</f>
        <v>0.9</v>
      </c>
      <c r="U8" s="41">
        <v>100</v>
      </c>
      <c r="V8" s="41">
        <v>0.5</v>
      </c>
      <c r="W8" s="41">
        <v>0.48</v>
      </c>
      <c r="X8" s="41">
        <v>0.73</v>
      </c>
      <c r="Y8" s="5" t="s">
        <v>59</v>
      </c>
    </row>
    <row r="9" spans="2:27" x14ac:dyDescent="0.3">
      <c r="B9" s="3" t="s">
        <v>20</v>
      </c>
      <c r="C9" s="7">
        <f>RISULTATI!V5</f>
        <v>0.79</v>
      </c>
      <c r="D9" s="7">
        <f>RISULTATI!AE5</f>
        <v>0.78</v>
      </c>
      <c r="E9" s="26">
        <f t="shared" ref="E9:E15" si="0">(D9-C9)</f>
        <v>-1.0000000000000009E-2</v>
      </c>
      <c r="R9" s="3" t="s">
        <v>20</v>
      </c>
      <c r="S9" s="17">
        <f t="shared" ref="S9:S15" si="1">C9</f>
        <v>0.79</v>
      </c>
      <c r="T9" s="17">
        <f t="shared" ref="T9:T15" si="2">D9</f>
        <v>0.78</v>
      </c>
      <c r="U9" s="41">
        <v>100</v>
      </c>
      <c r="V9" s="41">
        <v>0.14000000000000001</v>
      </c>
      <c r="W9" s="41">
        <v>0.71</v>
      </c>
      <c r="X9" s="41">
        <v>1</v>
      </c>
      <c r="Y9" s="5" t="s">
        <v>59</v>
      </c>
    </row>
    <row r="10" spans="2:27" x14ac:dyDescent="0.3">
      <c r="B10" s="3" t="s">
        <v>22</v>
      </c>
      <c r="C10" s="7">
        <f>RISULTATI!V6</f>
        <v>0.71</v>
      </c>
      <c r="D10" s="7">
        <f>RISULTATI!AE6</f>
        <v>0.69</v>
      </c>
      <c r="E10" s="26">
        <f t="shared" si="0"/>
        <v>-2.0000000000000018E-2</v>
      </c>
      <c r="R10" s="3" t="s">
        <v>22</v>
      </c>
      <c r="S10" s="17">
        <f t="shared" si="1"/>
        <v>0.71</v>
      </c>
      <c r="T10" s="17">
        <f t="shared" si="2"/>
        <v>0.69</v>
      </c>
      <c r="U10" s="41">
        <v>100</v>
      </c>
      <c r="V10" s="41">
        <v>0.5</v>
      </c>
      <c r="W10" s="41">
        <v>0.48</v>
      </c>
      <c r="X10" s="41">
        <v>0.73</v>
      </c>
      <c r="Y10" s="5" t="s">
        <v>59</v>
      </c>
    </row>
    <row r="11" spans="2:27" x14ac:dyDescent="0.3">
      <c r="B11" s="3" t="s">
        <v>24</v>
      </c>
      <c r="C11" s="7">
        <f>RISULTATI!V7</f>
        <v>0.31</v>
      </c>
      <c r="D11" s="7">
        <f>RISULTATI!AE7</f>
        <v>0.27</v>
      </c>
      <c r="E11" s="26">
        <f t="shared" si="0"/>
        <v>-3.999999999999998E-2</v>
      </c>
      <c r="R11" s="3" t="s">
        <v>24</v>
      </c>
      <c r="S11" s="17">
        <f t="shared" si="1"/>
        <v>0.31</v>
      </c>
      <c r="T11" s="17">
        <f t="shared" si="2"/>
        <v>0.27</v>
      </c>
      <c r="U11" s="41">
        <v>100</v>
      </c>
      <c r="V11" s="41">
        <v>2.67</v>
      </c>
      <c r="W11" s="41">
        <v>0.1</v>
      </c>
      <c r="X11" s="41">
        <v>0.22</v>
      </c>
      <c r="Y11" s="5" t="s">
        <v>59</v>
      </c>
    </row>
    <row r="12" spans="2:27" x14ac:dyDescent="0.3">
      <c r="B12" s="3" t="s">
        <v>26</v>
      </c>
      <c r="C12" s="7">
        <f>RISULTATI!V8</f>
        <v>0.18</v>
      </c>
      <c r="D12" s="7">
        <f>RISULTATI!AE8</f>
        <v>0.19</v>
      </c>
      <c r="E12" s="16">
        <f t="shared" si="0"/>
        <v>1.0000000000000009E-2</v>
      </c>
      <c r="R12" s="3" t="s">
        <v>26</v>
      </c>
      <c r="S12" s="17">
        <f t="shared" si="1"/>
        <v>0.18</v>
      </c>
      <c r="T12" s="17">
        <f t="shared" si="2"/>
        <v>0.19</v>
      </c>
      <c r="U12" s="41">
        <v>100</v>
      </c>
      <c r="V12" s="41">
        <v>0.14000000000000001</v>
      </c>
      <c r="W12" s="41">
        <v>0.71</v>
      </c>
      <c r="X12" s="41">
        <v>1</v>
      </c>
      <c r="Y12" s="5" t="s">
        <v>59</v>
      </c>
    </row>
    <row r="13" spans="2:27" x14ac:dyDescent="0.3">
      <c r="B13" s="3" t="s">
        <v>28</v>
      </c>
      <c r="C13" s="7">
        <f>RISULTATI!V9</f>
        <v>0.78</v>
      </c>
      <c r="D13" s="7">
        <f>RISULTATI!AE9</f>
        <v>0.77</v>
      </c>
      <c r="E13" s="26">
        <f t="shared" si="0"/>
        <v>-1.0000000000000009E-2</v>
      </c>
      <c r="R13" s="3" t="s">
        <v>28</v>
      </c>
      <c r="S13" s="17">
        <f t="shared" si="1"/>
        <v>0.78</v>
      </c>
      <c r="T13" s="17">
        <f t="shared" si="2"/>
        <v>0.77</v>
      </c>
      <c r="U13" s="41">
        <v>100</v>
      </c>
      <c r="V13" s="41">
        <v>7.0000000000000007E-2</v>
      </c>
      <c r="W13" s="41">
        <v>0.8</v>
      </c>
      <c r="X13" s="41">
        <v>1</v>
      </c>
      <c r="Y13" s="5" t="s">
        <v>59</v>
      </c>
    </row>
    <row r="14" spans="2:27" x14ac:dyDescent="0.3">
      <c r="B14" s="3" t="s">
        <v>30</v>
      </c>
      <c r="C14" s="7">
        <f>RISULTATI!V10</f>
        <v>0.22</v>
      </c>
      <c r="D14" s="7">
        <f>RISULTATI!AE10</f>
        <v>0.21</v>
      </c>
      <c r="E14" s="26">
        <f t="shared" si="0"/>
        <v>-1.0000000000000009E-2</v>
      </c>
      <c r="R14" s="3" t="s">
        <v>30</v>
      </c>
      <c r="S14" s="17">
        <f t="shared" si="1"/>
        <v>0.22</v>
      </c>
      <c r="T14" s="17">
        <f t="shared" si="2"/>
        <v>0.21</v>
      </c>
      <c r="U14" s="41">
        <v>100</v>
      </c>
      <c r="V14" s="41">
        <v>0.14000000000000001</v>
      </c>
      <c r="W14" s="41">
        <v>0.71</v>
      </c>
      <c r="X14" s="41">
        <v>1</v>
      </c>
      <c r="Y14" s="5" t="s">
        <v>59</v>
      </c>
    </row>
    <row r="15" spans="2:27" x14ac:dyDescent="0.3">
      <c r="B15" s="3" t="s">
        <v>32</v>
      </c>
      <c r="C15" s="7">
        <f>RISULTATI!V11</f>
        <v>0.22</v>
      </c>
      <c r="D15" s="7">
        <f>RISULTATI!AE11</f>
        <v>0.21</v>
      </c>
      <c r="E15" s="26">
        <f t="shared" si="0"/>
        <v>-1.0000000000000009E-2</v>
      </c>
      <c r="R15" s="3" t="s">
        <v>32</v>
      </c>
      <c r="S15" s="17">
        <f t="shared" si="1"/>
        <v>0.22</v>
      </c>
      <c r="T15" s="17">
        <f t="shared" si="2"/>
        <v>0.21</v>
      </c>
      <c r="U15" s="41">
        <v>100</v>
      </c>
      <c r="V15" s="41">
        <v>0.2</v>
      </c>
      <c r="W15" s="41">
        <v>0.65</v>
      </c>
      <c r="X15" s="41">
        <v>1</v>
      </c>
      <c r="Y15" s="5" t="s">
        <v>59</v>
      </c>
    </row>
    <row r="17" spans="2:25" x14ac:dyDescent="0.3">
      <c r="G17" s="34"/>
    </row>
    <row r="18" spans="2:25" x14ac:dyDescent="0.3">
      <c r="B18" s="45" t="s">
        <v>15</v>
      </c>
      <c r="C18" s="45"/>
      <c r="D18" s="45"/>
      <c r="R18" s="45" t="s">
        <v>15</v>
      </c>
      <c r="S18" s="45"/>
      <c r="T18" s="45"/>
      <c r="U18" s="45"/>
      <c r="V18" s="45"/>
      <c r="W18" s="45"/>
      <c r="X18" s="45"/>
      <c r="Y18" s="45"/>
    </row>
    <row r="19" spans="2:25" x14ac:dyDescent="0.3">
      <c r="B19" s="6" t="s">
        <v>5</v>
      </c>
      <c r="C19" s="6" t="s">
        <v>47</v>
      </c>
      <c r="D19" s="6" t="s">
        <v>48</v>
      </c>
      <c r="E19" s="6" t="s">
        <v>53</v>
      </c>
      <c r="R19" s="6" t="s">
        <v>5</v>
      </c>
      <c r="S19" s="6" t="s">
        <v>47</v>
      </c>
      <c r="T19" s="6" t="s">
        <v>48</v>
      </c>
      <c r="U19" s="6" t="s">
        <v>54</v>
      </c>
      <c r="V19" s="6" t="s">
        <v>56</v>
      </c>
      <c r="W19" s="6" t="s">
        <v>55</v>
      </c>
      <c r="X19" s="6" t="s">
        <v>57</v>
      </c>
      <c r="Y19" s="6" t="s">
        <v>58</v>
      </c>
    </row>
    <row r="20" spans="2:25" x14ac:dyDescent="0.3">
      <c r="B20" s="3" t="s">
        <v>18</v>
      </c>
      <c r="C20" s="7">
        <f>RISULTATI!W4</f>
        <v>0.98</v>
      </c>
      <c r="D20" s="7">
        <f>RISULTATI!AF4</f>
        <v>0.96</v>
      </c>
      <c r="E20" s="27">
        <f>(D20-C20)</f>
        <v>-2.0000000000000018E-2</v>
      </c>
      <c r="R20" s="3" t="s">
        <v>18</v>
      </c>
      <c r="S20" s="17">
        <f>C20</f>
        <v>0.98</v>
      </c>
      <c r="T20" s="17">
        <f>D20</f>
        <v>0.96</v>
      </c>
      <c r="U20" s="41">
        <v>50</v>
      </c>
      <c r="V20" s="41">
        <v>0.33</v>
      </c>
      <c r="W20" s="41">
        <v>0.56000000000000005</v>
      </c>
      <c r="X20" s="41">
        <v>1</v>
      </c>
      <c r="Y20" s="5" t="s">
        <v>59</v>
      </c>
    </row>
    <row r="21" spans="2:25" x14ac:dyDescent="0.3">
      <c r="B21" s="3" t="s">
        <v>20</v>
      </c>
      <c r="C21" s="7">
        <f>RISULTATI!W5</f>
        <v>0.86</v>
      </c>
      <c r="D21" s="7">
        <f>RISULTATI!AF5</f>
        <v>0.9</v>
      </c>
      <c r="E21" s="28">
        <f t="shared" ref="E21:E27" si="3">(D21-C21)</f>
        <v>4.0000000000000036E-2</v>
      </c>
      <c r="R21" s="3" t="s">
        <v>20</v>
      </c>
      <c r="S21" s="17">
        <f t="shared" ref="S21:S27" si="4">C21</f>
        <v>0.86</v>
      </c>
      <c r="T21" s="17">
        <f t="shared" ref="T21:T27" si="5">D21</f>
        <v>0.9</v>
      </c>
      <c r="U21" s="41">
        <v>50</v>
      </c>
      <c r="V21" s="41">
        <v>2</v>
      </c>
      <c r="W21" s="41">
        <v>0.16</v>
      </c>
      <c r="X21" s="41">
        <v>0.5</v>
      </c>
      <c r="Y21" s="5" t="s">
        <v>59</v>
      </c>
    </row>
    <row r="22" spans="2:25" x14ac:dyDescent="0.3">
      <c r="B22" s="3" t="s">
        <v>22</v>
      </c>
      <c r="C22" s="7">
        <f>RISULTATI!W6</f>
        <v>0.9</v>
      </c>
      <c r="D22" s="7">
        <f>RISULTATI!AF6</f>
        <v>0.88</v>
      </c>
      <c r="E22" s="27">
        <f t="shared" si="3"/>
        <v>-2.0000000000000018E-2</v>
      </c>
      <c r="R22" s="3" t="s">
        <v>22</v>
      </c>
      <c r="S22" s="17">
        <f t="shared" si="4"/>
        <v>0.9</v>
      </c>
      <c r="T22" s="17">
        <f t="shared" si="5"/>
        <v>0.88</v>
      </c>
      <c r="U22" s="41">
        <v>50</v>
      </c>
      <c r="V22" s="41">
        <v>1</v>
      </c>
      <c r="W22" s="41">
        <v>0.32</v>
      </c>
      <c r="X22" s="41">
        <v>1</v>
      </c>
      <c r="Y22" s="5" t="s">
        <v>59</v>
      </c>
    </row>
    <row r="23" spans="2:25" x14ac:dyDescent="0.3">
      <c r="B23" s="3" t="s">
        <v>24</v>
      </c>
      <c r="C23" s="7">
        <f>RISULTATI!W7</f>
        <v>0.57999999999999996</v>
      </c>
      <c r="D23" s="7">
        <f>RISULTATI!AF7</f>
        <v>0.5</v>
      </c>
      <c r="E23" s="27">
        <f t="shared" si="3"/>
        <v>-7.999999999999996E-2</v>
      </c>
      <c r="R23" s="3" t="s">
        <v>24</v>
      </c>
      <c r="S23" s="17">
        <f t="shared" si="4"/>
        <v>0.57999999999999996</v>
      </c>
      <c r="T23" s="17">
        <f t="shared" si="5"/>
        <v>0.5</v>
      </c>
      <c r="U23" s="41">
        <v>50</v>
      </c>
      <c r="V23" s="41">
        <v>4</v>
      </c>
      <c r="W23" s="42">
        <v>4.4999999999999998E-2</v>
      </c>
      <c r="X23" s="41">
        <v>0.13</v>
      </c>
      <c r="Y23" s="5" t="s">
        <v>63</v>
      </c>
    </row>
    <row r="24" spans="2:25" x14ac:dyDescent="0.3">
      <c r="B24" s="3" t="s">
        <v>26</v>
      </c>
      <c r="C24" s="7">
        <f>RISULTATI!W8</f>
        <v>0.32</v>
      </c>
      <c r="D24" s="7">
        <f>RISULTATI!AF8</f>
        <v>0.34</v>
      </c>
      <c r="E24" s="28">
        <f t="shared" si="3"/>
        <v>2.0000000000000018E-2</v>
      </c>
      <c r="R24" s="3" t="s">
        <v>26</v>
      </c>
      <c r="S24" s="17">
        <f t="shared" si="4"/>
        <v>0.32</v>
      </c>
      <c r="T24" s="17">
        <f t="shared" si="5"/>
        <v>0.34</v>
      </c>
      <c r="U24" s="41">
        <v>50</v>
      </c>
      <c r="V24" s="41">
        <v>0.14000000000000001</v>
      </c>
      <c r="W24" s="41">
        <v>0.71</v>
      </c>
      <c r="X24" s="41">
        <v>1</v>
      </c>
      <c r="Y24" s="5" t="s">
        <v>59</v>
      </c>
    </row>
    <row r="25" spans="2:25" x14ac:dyDescent="0.3">
      <c r="B25" s="3" t="s">
        <v>28</v>
      </c>
      <c r="C25" s="7">
        <f>RISULTATI!W9</f>
        <v>0.88</v>
      </c>
      <c r="D25" s="7">
        <f>RISULTATI!AF9</f>
        <v>0.9</v>
      </c>
      <c r="E25" s="28">
        <f t="shared" si="3"/>
        <v>2.0000000000000018E-2</v>
      </c>
      <c r="R25" s="3" t="s">
        <v>28</v>
      </c>
      <c r="S25" s="17">
        <f t="shared" si="4"/>
        <v>0.88</v>
      </c>
      <c r="T25" s="17">
        <f t="shared" si="5"/>
        <v>0.9</v>
      </c>
      <c r="U25" s="41">
        <v>50</v>
      </c>
      <c r="V25" s="41">
        <v>0.2</v>
      </c>
      <c r="W25" s="41">
        <v>0.65</v>
      </c>
      <c r="X25" s="41">
        <v>1</v>
      </c>
      <c r="Y25" s="5" t="s">
        <v>59</v>
      </c>
    </row>
    <row r="26" spans="2:25" x14ac:dyDescent="0.3">
      <c r="B26" s="3" t="s">
        <v>30</v>
      </c>
      <c r="C26" s="7">
        <f>RISULTATI!W10</f>
        <v>0.4</v>
      </c>
      <c r="D26" s="7">
        <f>RISULTATI!AF10</f>
        <v>0.42</v>
      </c>
      <c r="E26" s="28">
        <f t="shared" si="3"/>
        <v>1.9999999999999962E-2</v>
      </c>
      <c r="R26" s="3" t="s">
        <v>30</v>
      </c>
      <c r="S26" s="17">
        <f t="shared" si="4"/>
        <v>0.4</v>
      </c>
      <c r="T26" s="17">
        <f t="shared" si="5"/>
        <v>0.42</v>
      </c>
      <c r="U26" s="41">
        <v>50</v>
      </c>
      <c r="V26" s="41">
        <v>0.2</v>
      </c>
      <c r="W26" s="41">
        <v>0.65</v>
      </c>
      <c r="X26" s="41">
        <v>1</v>
      </c>
      <c r="Y26" s="5" t="s">
        <v>59</v>
      </c>
    </row>
    <row r="27" spans="2:25" x14ac:dyDescent="0.3">
      <c r="B27" s="3" t="s">
        <v>32</v>
      </c>
      <c r="C27" s="7">
        <f>RISULTATI!W11</f>
        <v>0.4</v>
      </c>
      <c r="D27" s="7">
        <f>RISULTATI!AF11</f>
        <v>0.4</v>
      </c>
      <c r="E27" s="28">
        <f t="shared" si="3"/>
        <v>0</v>
      </c>
      <c r="R27" s="3" t="s">
        <v>32</v>
      </c>
      <c r="S27" s="17">
        <f t="shared" si="4"/>
        <v>0.4</v>
      </c>
      <c r="T27" s="17">
        <f t="shared" si="5"/>
        <v>0.4</v>
      </c>
      <c r="U27" s="41">
        <v>50</v>
      </c>
      <c r="V27" s="41">
        <v>0</v>
      </c>
      <c r="W27" s="41">
        <v>1</v>
      </c>
      <c r="X27" s="41">
        <v>1</v>
      </c>
      <c r="Y27" s="5" t="s">
        <v>59</v>
      </c>
    </row>
    <row r="30" spans="2:25" x14ac:dyDescent="0.3">
      <c r="B30" s="45" t="s">
        <v>16</v>
      </c>
      <c r="C30" s="45"/>
      <c r="D30" s="45"/>
      <c r="R30" s="45" t="s">
        <v>16</v>
      </c>
      <c r="S30" s="45"/>
      <c r="T30" s="45"/>
      <c r="U30" s="45"/>
      <c r="V30" s="45"/>
      <c r="W30" s="45"/>
      <c r="X30" s="45"/>
      <c r="Y30" s="45"/>
    </row>
    <row r="31" spans="2:25" x14ac:dyDescent="0.3">
      <c r="B31" s="6" t="s">
        <v>5</v>
      </c>
      <c r="C31" s="6" t="s">
        <v>47</v>
      </c>
      <c r="D31" s="6" t="s">
        <v>48</v>
      </c>
      <c r="E31" s="6" t="s">
        <v>53</v>
      </c>
      <c r="R31" s="6" t="s">
        <v>5</v>
      </c>
      <c r="S31" s="6" t="s">
        <v>47</v>
      </c>
      <c r="T31" s="6" t="s">
        <v>48</v>
      </c>
      <c r="U31" s="6" t="s">
        <v>54</v>
      </c>
      <c r="V31" s="6" t="s">
        <v>56</v>
      </c>
      <c r="W31" s="6" t="s">
        <v>55</v>
      </c>
      <c r="X31" s="6" t="s">
        <v>57</v>
      </c>
      <c r="Y31" s="6" t="s">
        <v>58</v>
      </c>
    </row>
    <row r="32" spans="2:25" x14ac:dyDescent="0.3">
      <c r="B32" s="3" t="s">
        <v>18</v>
      </c>
      <c r="C32" s="8">
        <f>RISULTATI!X4</f>
        <v>0.9</v>
      </c>
      <c r="D32" s="8">
        <f>RISULTATI!AG4</f>
        <v>0.9</v>
      </c>
      <c r="E32" s="28">
        <f>(D32-C32)</f>
        <v>0</v>
      </c>
      <c r="R32" s="3" t="s">
        <v>18</v>
      </c>
      <c r="S32" s="8">
        <f>C32</f>
        <v>0.9</v>
      </c>
      <c r="T32" s="8">
        <f>D32</f>
        <v>0.9</v>
      </c>
      <c r="U32" s="28">
        <v>30</v>
      </c>
      <c r="V32" s="28">
        <v>0</v>
      </c>
      <c r="W32" s="28">
        <v>1</v>
      </c>
      <c r="X32" s="28">
        <v>1</v>
      </c>
      <c r="Y32" s="5" t="s">
        <v>59</v>
      </c>
    </row>
    <row r="33" spans="2:25" x14ac:dyDescent="0.3">
      <c r="B33" s="3" t="s">
        <v>20</v>
      </c>
      <c r="C33" s="8">
        <f>RISULTATI!X5</f>
        <v>0.76666666666666672</v>
      </c>
      <c r="D33" s="8">
        <f>RISULTATI!AG5</f>
        <v>0.73333333333333328</v>
      </c>
      <c r="E33" s="27">
        <f t="shared" ref="E33:E39" si="6">(D33-C33)</f>
        <v>-3.3333333333333437E-2</v>
      </c>
      <c r="R33" s="3" t="s">
        <v>20</v>
      </c>
      <c r="S33" s="8">
        <f t="shared" ref="S33:S39" si="7">C33</f>
        <v>0.76666666666666672</v>
      </c>
      <c r="T33" s="8">
        <f t="shared" ref="T33:T39" si="8">D33</f>
        <v>0.73333333333333328</v>
      </c>
      <c r="U33" s="28">
        <v>30</v>
      </c>
      <c r="V33" s="28">
        <v>0.33</v>
      </c>
      <c r="W33" s="28">
        <v>0.56000000000000005</v>
      </c>
      <c r="X33" s="28">
        <v>1</v>
      </c>
      <c r="Y33" s="5" t="s">
        <v>59</v>
      </c>
    </row>
    <row r="34" spans="2:25" x14ac:dyDescent="0.3">
      <c r="B34" s="3" t="s">
        <v>22</v>
      </c>
      <c r="C34" s="8">
        <f>RISULTATI!X6</f>
        <v>0.6</v>
      </c>
      <c r="D34" s="8">
        <f>RISULTATI!AG6</f>
        <v>0.6333333333333333</v>
      </c>
      <c r="E34" s="28">
        <f t="shared" si="6"/>
        <v>3.3333333333333326E-2</v>
      </c>
      <c r="G34" s="34"/>
      <c r="R34" s="3" t="s">
        <v>22</v>
      </c>
      <c r="S34" s="8">
        <f t="shared" si="7"/>
        <v>0.6</v>
      </c>
      <c r="T34" s="8">
        <f t="shared" si="8"/>
        <v>0.6333333333333333</v>
      </c>
      <c r="U34" s="28">
        <v>30</v>
      </c>
      <c r="V34" s="28">
        <v>1</v>
      </c>
      <c r="W34" s="28">
        <v>0.32</v>
      </c>
      <c r="X34" s="28">
        <v>1</v>
      </c>
      <c r="Y34" s="5" t="s">
        <v>59</v>
      </c>
    </row>
    <row r="35" spans="2:25" x14ac:dyDescent="0.3">
      <c r="B35" s="3" t="s">
        <v>24</v>
      </c>
      <c r="C35" s="8">
        <f>RISULTATI!X7</f>
        <v>0</v>
      </c>
      <c r="D35" s="8">
        <f>RISULTATI!AG7</f>
        <v>3.3333333333333333E-2</v>
      </c>
      <c r="E35" s="28">
        <f t="shared" si="6"/>
        <v>3.3333333333333333E-2</v>
      </c>
      <c r="R35" s="3" t="s">
        <v>24</v>
      </c>
      <c r="S35" s="8">
        <f t="shared" si="7"/>
        <v>0</v>
      </c>
      <c r="T35" s="8">
        <f t="shared" si="8"/>
        <v>3.3333333333333333E-2</v>
      </c>
      <c r="U35" s="28">
        <v>30</v>
      </c>
      <c r="V35" s="28">
        <v>1</v>
      </c>
      <c r="W35" s="28">
        <v>0.32</v>
      </c>
      <c r="X35" s="28">
        <v>1</v>
      </c>
      <c r="Y35" s="5" t="s">
        <v>59</v>
      </c>
    </row>
    <row r="36" spans="2:25" x14ac:dyDescent="0.3">
      <c r="B36" s="3" t="s">
        <v>26</v>
      </c>
      <c r="C36" s="8">
        <f>RISULTATI!X8</f>
        <v>3.3333333333333333E-2</v>
      </c>
      <c r="D36" s="8">
        <f>RISULTATI!AG8</f>
        <v>3.3333333333333333E-2</v>
      </c>
      <c r="E36" s="28">
        <f t="shared" si="6"/>
        <v>0</v>
      </c>
      <c r="R36" s="3" t="s">
        <v>26</v>
      </c>
      <c r="S36" s="8">
        <f t="shared" si="7"/>
        <v>3.3333333333333333E-2</v>
      </c>
      <c r="T36" s="8">
        <f t="shared" si="8"/>
        <v>3.3333333333333333E-2</v>
      </c>
      <c r="U36" s="28">
        <v>30</v>
      </c>
      <c r="V36" s="28">
        <v>1</v>
      </c>
      <c r="W36" s="28">
        <v>0.32</v>
      </c>
      <c r="X36" s="28">
        <v>1</v>
      </c>
      <c r="Y36" s="5" t="s">
        <v>59</v>
      </c>
    </row>
    <row r="37" spans="2:25" x14ac:dyDescent="0.3">
      <c r="B37" s="3" t="s">
        <v>28</v>
      </c>
      <c r="C37" s="8">
        <f>RISULTATI!X9</f>
        <v>0.7</v>
      </c>
      <c r="D37" s="8">
        <f>RISULTATI!AG9</f>
        <v>0.7</v>
      </c>
      <c r="E37" s="28">
        <f t="shared" si="6"/>
        <v>0</v>
      </c>
      <c r="R37" s="3" t="s">
        <v>28</v>
      </c>
      <c r="S37" s="8">
        <f t="shared" si="7"/>
        <v>0.7</v>
      </c>
      <c r="T37" s="8">
        <f t="shared" si="8"/>
        <v>0.7</v>
      </c>
      <c r="U37" s="28">
        <v>30</v>
      </c>
      <c r="V37" s="28">
        <v>0</v>
      </c>
      <c r="W37" s="28">
        <v>1</v>
      </c>
      <c r="X37" s="28">
        <v>1</v>
      </c>
      <c r="Y37" s="5" t="s">
        <v>59</v>
      </c>
    </row>
    <row r="38" spans="2:25" x14ac:dyDescent="0.3">
      <c r="B38" s="3" t="s">
        <v>30</v>
      </c>
      <c r="C38" s="8">
        <f>RISULTATI!X10</f>
        <v>3.3333333333333333E-2</v>
      </c>
      <c r="D38" s="8">
        <f>RISULTATI!AG10</f>
        <v>0</v>
      </c>
      <c r="E38" s="27">
        <f t="shared" si="6"/>
        <v>-3.3333333333333333E-2</v>
      </c>
      <c r="R38" s="3" t="s">
        <v>30</v>
      </c>
      <c r="S38" s="8">
        <f t="shared" si="7"/>
        <v>3.3333333333333333E-2</v>
      </c>
      <c r="T38" s="8">
        <f t="shared" si="8"/>
        <v>0</v>
      </c>
      <c r="U38" s="28">
        <v>30</v>
      </c>
      <c r="V38" s="39">
        <v>1</v>
      </c>
      <c r="W38" s="39">
        <v>0.32</v>
      </c>
      <c r="X38" s="39">
        <v>1</v>
      </c>
      <c r="Y38" s="5" t="s">
        <v>59</v>
      </c>
    </row>
    <row r="39" spans="2:25" x14ac:dyDescent="0.3">
      <c r="B39" s="3" t="s">
        <v>32</v>
      </c>
      <c r="C39" s="8">
        <f>RISULTATI!X11</f>
        <v>0</v>
      </c>
      <c r="D39" s="8">
        <f>RISULTATI!AG11</f>
        <v>3.3333333333333333E-2</v>
      </c>
      <c r="E39" s="28">
        <f t="shared" si="6"/>
        <v>3.3333333333333333E-2</v>
      </c>
      <c r="R39" s="3" t="s">
        <v>32</v>
      </c>
      <c r="S39" s="8">
        <f t="shared" si="7"/>
        <v>0</v>
      </c>
      <c r="T39" s="8">
        <f t="shared" si="8"/>
        <v>3.3333333333333333E-2</v>
      </c>
      <c r="U39" s="40">
        <v>30</v>
      </c>
      <c r="V39" s="28">
        <v>1</v>
      </c>
      <c r="W39" s="28">
        <v>0.32</v>
      </c>
      <c r="X39" s="28">
        <v>1</v>
      </c>
      <c r="Y39" s="35" t="s">
        <v>59</v>
      </c>
    </row>
    <row r="42" spans="2:25" x14ac:dyDescent="0.3">
      <c r="B42" s="45" t="s">
        <v>17</v>
      </c>
      <c r="C42" s="45"/>
      <c r="D42" s="45"/>
      <c r="R42" s="45" t="s">
        <v>17</v>
      </c>
      <c r="S42" s="45"/>
      <c r="T42" s="45"/>
      <c r="U42" s="45"/>
      <c r="V42" s="45"/>
      <c r="W42" s="45"/>
      <c r="X42" s="45"/>
      <c r="Y42" s="45"/>
    </row>
    <row r="43" spans="2:25" x14ac:dyDescent="0.3">
      <c r="B43" s="6" t="s">
        <v>5</v>
      </c>
      <c r="C43" s="6" t="s">
        <v>47</v>
      </c>
      <c r="D43" s="6" t="s">
        <v>48</v>
      </c>
      <c r="E43" s="6" t="s">
        <v>53</v>
      </c>
      <c r="R43" s="6" t="s">
        <v>5</v>
      </c>
      <c r="S43" s="6" t="s">
        <v>47</v>
      </c>
      <c r="T43" s="6" t="s">
        <v>48</v>
      </c>
      <c r="U43" s="6" t="s">
        <v>54</v>
      </c>
      <c r="V43" s="6" t="s">
        <v>56</v>
      </c>
      <c r="W43" s="6" t="s">
        <v>55</v>
      </c>
      <c r="X43" s="6" t="s">
        <v>57</v>
      </c>
      <c r="Y43" s="6" t="s">
        <v>58</v>
      </c>
    </row>
    <row r="44" spans="2:25" x14ac:dyDescent="0.3">
      <c r="B44" s="3" t="s">
        <v>18</v>
      </c>
      <c r="C44" s="7">
        <f>RISULTATI!Y4</f>
        <v>0.8</v>
      </c>
      <c r="D44" s="7">
        <f>RISULTATI!AH4</f>
        <v>0.75</v>
      </c>
      <c r="E44" s="27">
        <f t="shared" ref="E44:E51" si="9">(D44-C44)</f>
        <v>-5.0000000000000044E-2</v>
      </c>
      <c r="R44" s="3" t="s">
        <v>18</v>
      </c>
      <c r="S44" s="8">
        <f>C44</f>
        <v>0.8</v>
      </c>
      <c r="T44" s="8">
        <f>D44</f>
        <v>0.75</v>
      </c>
      <c r="U44" s="28">
        <v>20</v>
      </c>
      <c r="V44" s="16">
        <v>0.33</v>
      </c>
      <c r="W44" s="16">
        <v>0.56000000000000005</v>
      </c>
      <c r="X44" s="16">
        <v>1</v>
      </c>
      <c r="Y44" s="5" t="s">
        <v>59</v>
      </c>
    </row>
    <row r="45" spans="2:25" x14ac:dyDescent="0.3">
      <c r="B45" s="3" t="s">
        <v>20</v>
      </c>
      <c r="C45" s="7">
        <f>RISULTATI!Y5</f>
        <v>0.65</v>
      </c>
      <c r="D45" s="7">
        <f>RISULTATI!AH5</f>
        <v>0.55000000000000004</v>
      </c>
      <c r="E45" s="27">
        <f t="shared" si="9"/>
        <v>-9.9999999999999978E-2</v>
      </c>
      <c r="R45" s="3" t="s">
        <v>20</v>
      </c>
      <c r="S45" s="8">
        <f t="shared" ref="S45:S51" si="10">C45</f>
        <v>0.65</v>
      </c>
      <c r="T45" s="8">
        <f t="shared" ref="T45:T51" si="11">D45</f>
        <v>0.55000000000000004</v>
      </c>
      <c r="U45" s="28">
        <v>20</v>
      </c>
      <c r="V45" s="16">
        <v>2</v>
      </c>
      <c r="W45" s="16">
        <v>0.16</v>
      </c>
      <c r="X45" s="16">
        <v>0.5</v>
      </c>
      <c r="Y45" s="5" t="s">
        <v>59</v>
      </c>
    </row>
    <row r="46" spans="2:25" x14ac:dyDescent="0.3">
      <c r="B46" s="3" t="s">
        <v>22</v>
      </c>
      <c r="C46" s="7">
        <f>RISULTATI!Y6</f>
        <v>0.4</v>
      </c>
      <c r="D46" s="7">
        <f>RISULTATI!AH6</f>
        <v>0.3</v>
      </c>
      <c r="E46" s="27">
        <f t="shared" si="9"/>
        <v>-0.10000000000000003</v>
      </c>
      <c r="R46" s="3" t="s">
        <v>22</v>
      </c>
      <c r="S46" s="8">
        <f t="shared" si="10"/>
        <v>0.4</v>
      </c>
      <c r="T46" s="8">
        <f t="shared" si="11"/>
        <v>0.3</v>
      </c>
      <c r="U46" s="28">
        <v>20</v>
      </c>
      <c r="V46" s="16">
        <v>0.67</v>
      </c>
      <c r="W46" s="16">
        <v>0.41</v>
      </c>
      <c r="X46" s="16">
        <v>0.69</v>
      </c>
      <c r="Y46" s="5" t="s">
        <v>59</v>
      </c>
    </row>
    <row r="47" spans="2:25" x14ac:dyDescent="0.3">
      <c r="B47" s="3" t="s">
        <v>24</v>
      </c>
      <c r="C47" s="7">
        <f>RISULTATI!Y7</f>
        <v>0.1</v>
      </c>
      <c r="D47" s="7">
        <f>RISULTATI!AH7</f>
        <v>0.05</v>
      </c>
      <c r="E47" s="27">
        <f t="shared" si="9"/>
        <v>-0.05</v>
      </c>
      <c r="R47" s="3" t="s">
        <v>24</v>
      </c>
      <c r="S47" s="8">
        <f t="shared" si="10"/>
        <v>0.1</v>
      </c>
      <c r="T47" s="8">
        <f t="shared" si="11"/>
        <v>0.05</v>
      </c>
      <c r="U47" s="28">
        <v>20</v>
      </c>
      <c r="V47" s="16">
        <v>1</v>
      </c>
      <c r="W47" s="16">
        <v>0.32</v>
      </c>
      <c r="X47" s="16">
        <v>1</v>
      </c>
      <c r="Y47" s="5" t="s">
        <v>59</v>
      </c>
    </row>
    <row r="48" spans="2:25" x14ac:dyDescent="0.3">
      <c r="B48" s="3" t="s">
        <v>26</v>
      </c>
      <c r="C48" s="7">
        <f>RISULTATI!Y8</f>
        <v>0.05</v>
      </c>
      <c r="D48" s="7">
        <f>RISULTATI!AH8</f>
        <v>0.05</v>
      </c>
      <c r="E48" s="28">
        <f t="shared" si="9"/>
        <v>0</v>
      </c>
      <c r="R48" s="3" t="s">
        <v>26</v>
      </c>
      <c r="S48" s="8">
        <f t="shared" si="10"/>
        <v>0.05</v>
      </c>
      <c r="T48" s="8">
        <f t="shared" si="11"/>
        <v>0.05</v>
      </c>
      <c r="U48" s="28">
        <v>20</v>
      </c>
      <c r="V48" s="16">
        <v>1</v>
      </c>
      <c r="W48" s="16">
        <v>0.32</v>
      </c>
      <c r="X48" s="16">
        <v>1</v>
      </c>
      <c r="Y48" s="5" t="s">
        <v>59</v>
      </c>
    </row>
    <row r="49" spans="2:25" x14ac:dyDescent="0.3">
      <c r="B49" s="3" t="s">
        <v>28</v>
      </c>
      <c r="C49" s="7">
        <f>RISULTATI!Y9</f>
        <v>0.65</v>
      </c>
      <c r="D49" s="7">
        <f>RISULTATI!AH9</f>
        <v>0.55000000000000004</v>
      </c>
      <c r="E49" s="27">
        <f t="shared" si="9"/>
        <v>-9.9999999999999978E-2</v>
      </c>
      <c r="R49" s="3" t="s">
        <v>28</v>
      </c>
      <c r="S49" s="8">
        <f t="shared" si="10"/>
        <v>0.65</v>
      </c>
      <c r="T49" s="8">
        <f t="shared" si="11"/>
        <v>0.55000000000000004</v>
      </c>
      <c r="U49" s="28">
        <v>20</v>
      </c>
      <c r="V49" s="16">
        <v>1</v>
      </c>
      <c r="W49" s="16">
        <v>0.32</v>
      </c>
      <c r="X49" s="16">
        <v>0.63</v>
      </c>
      <c r="Y49" s="5" t="s">
        <v>59</v>
      </c>
    </row>
    <row r="50" spans="2:25" x14ac:dyDescent="0.3">
      <c r="B50" s="3" t="s">
        <v>30</v>
      </c>
      <c r="C50" s="7">
        <f>RISULTATI!Y10</f>
        <v>0.05</v>
      </c>
      <c r="D50" s="7">
        <f>RISULTATI!AH10</f>
        <v>0</v>
      </c>
      <c r="E50" s="27">
        <f t="shared" si="9"/>
        <v>-0.05</v>
      </c>
      <c r="R50" s="3" t="s">
        <v>30</v>
      </c>
      <c r="S50" s="8">
        <f t="shared" si="10"/>
        <v>0.05</v>
      </c>
      <c r="T50" s="8">
        <f t="shared" si="11"/>
        <v>0</v>
      </c>
      <c r="U50" s="28">
        <v>20</v>
      </c>
      <c r="V50" s="16">
        <v>1</v>
      </c>
      <c r="W50" s="16">
        <v>0.32</v>
      </c>
      <c r="X50" s="16">
        <v>1</v>
      </c>
      <c r="Y50" s="5" t="s">
        <v>59</v>
      </c>
    </row>
    <row r="51" spans="2:25" x14ac:dyDescent="0.3">
      <c r="B51" s="3" t="s">
        <v>32</v>
      </c>
      <c r="C51" s="7">
        <f>RISULTATI!Y11</f>
        <v>0.1</v>
      </c>
      <c r="D51" s="7">
        <f>RISULTATI!AH11</f>
        <v>0</v>
      </c>
      <c r="E51" s="27">
        <f t="shared" si="9"/>
        <v>-0.1</v>
      </c>
      <c r="G51" s="34"/>
      <c r="R51" s="3" t="s">
        <v>32</v>
      </c>
      <c r="S51" s="8">
        <f t="shared" si="10"/>
        <v>0.1</v>
      </c>
      <c r="T51" s="8">
        <f t="shared" si="11"/>
        <v>0</v>
      </c>
      <c r="U51" s="28">
        <v>20</v>
      </c>
      <c r="V51" s="16">
        <v>2</v>
      </c>
      <c r="W51" s="16">
        <v>0.16</v>
      </c>
      <c r="X51" s="16">
        <v>0.5</v>
      </c>
      <c r="Y51" s="5" t="s">
        <v>59</v>
      </c>
    </row>
    <row r="54" spans="2:25" x14ac:dyDescent="0.3">
      <c r="B54" s="45" t="s">
        <v>44</v>
      </c>
      <c r="C54" s="45"/>
      <c r="D54" s="45"/>
      <c r="E54" s="45"/>
    </row>
    <row r="55" spans="2:25" x14ac:dyDescent="0.3">
      <c r="B55" s="6" t="s">
        <v>5</v>
      </c>
      <c r="C55" s="6" t="s">
        <v>47</v>
      </c>
      <c r="D55" s="6" t="s">
        <v>48</v>
      </c>
      <c r="E55" s="6" t="s">
        <v>60</v>
      </c>
    </row>
    <row r="56" spans="2:25" x14ac:dyDescent="0.3">
      <c r="B56" s="3" t="s">
        <v>18</v>
      </c>
      <c r="C56" s="7">
        <f>RISULTATI!Z4</f>
        <v>2.1682999999999999</v>
      </c>
      <c r="D56" s="7">
        <f>RISULTATI!AI4</f>
        <v>2.1589</v>
      </c>
      <c r="E56" s="29">
        <f>(D56-C56)/C56</f>
        <v>-4.33519346953828E-3</v>
      </c>
    </row>
    <row r="57" spans="2:25" x14ac:dyDescent="0.3">
      <c r="B57" s="3" t="s">
        <v>20</v>
      </c>
      <c r="C57" s="7">
        <f>RISULTATI!Z5</f>
        <v>0.2432</v>
      </c>
      <c r="D57" s="7">
        <f>RISULTATI!AI5</f>
        <v>0.24959999999999999</v>
      </c>
      <c r="E57" s="29">
        <f t="shared" ref="E57:E63" si="12">(D57-C57)/C57</f>
        <v>2.6315789473684164E-2</v>
      </c>
    </row>
    <row r="58" spans="2:25" x14ac:dyDescent="0.3">
      <c r="B58" s="3" t="s">
        <v>22</v>
      </c>
      <c r="C58" s="7">
        <f>RISULTATI!Z6</f>
        <v>0.109</v>
      </c>
      <c r="D58" s="7">
        <f>RISULTATI!AI6</f>
        <v>0.1159</v>
      </c>
      <c r="E58" s="29">
        <f t="shared" si="12"/>
        <v>6.3302752293578013E-2</v>
      </c>
    </row>
    <row r="59" spans="2:25" x14ac:dyDescent="0.3">
      <c r="B59" s="3" t="s">
        <v>24</v>
      </c>
      <c r="C59" s="7">
        <f>RISULTATI!Z7</f>
        <v>0.1608</v>
      </c>
      <c r="D59" s="7">
        <f>RISULTATI!AI7</f>
        <v>0.29430000000000001</v>
      </c>
      <c r="E59" s="29">
        <f t="shared" si="12"/>
        <v>0.83022388059701502</v>
      </c>
    </row>
    <row r="60" spans="2:25" x14ac:dyDescent="0.3">
      <c r="B60" s="3" t="s">
        <v>26</v>
      </c>
      <c r="C60" s="7">
        <f>RISULTATI!Z8</f>
        <v>2.1000000000000001E-2</v>
      </c>
      <c r="D60" s="7">
        <f>RISULTATI!AI8</f>
        <v>2.2599999999999999E-2</v>
      </c>
      <c r="E60" s="29">
        <f t="shared" si="12"/>
        <v>7.6190476190476059E-2</v>
      </c>
    </row>
    <row r="61" spans="2:25" x14ac:dyDescent="0.3">
      <c r="B61" s="3" t="s">
        <v>28</v>
      </c>
      <c r="C61" s="7">
        <f>RISULTATI!Z9</f>
        <v>7.7409999999999996E-3</v>
      </c>
      <c r="D61" s="7">
        <f>RISULTATI!AI9</f>
        <v>7.9290000000000003E-3</v>
      </c>
      <c r="E61" s="29">
        <f t="shared" si="12"/>
        <v>2.428626792404091E-2</v>
      </c>
    </row>
    <row r="62" spans="2:25" x14ac:dyDescent="0.3">
      <c r="B62" s="3" t="s">
        <v>30</v>
      </c>
      <c r="C62" s="7">
        <f>RISULTATI!Z10</f>
        <v>2.5609999999999999E-3</v>
      </c>
      <c r="D62" s="7">
        <f>RISULTATI!AI10</f>
        <v>2.6329999999999999E-3</v>
      </c>
      <c r="E62" s="29">
        <f t="shared" si="12"/>
        <v>2.8114017961733705E-2</v>
      </c>
    </row>
    <row r="63" spans="2:25" x14ac:dyDescent="0.3">
      <c r="B63" s="3" t="s">
        <v>32</v>
      </c>
      <c r="C63" s="7">
        <f>RISULTATI!Z11</f>
        <v>1.2414E-2</v>
      </c>
      <c r="D63" s="7">
        <f>RISULTATI!AI11</f>
        <v>1.3357000000000001E-2</v>
      </c>
      <c r="E63" s="29">
        <f t="shared" si="12"/>
        <v>7.5962622845174896E-2</v>
      </c>
    </row>
    <row r="66" spans="2:5" x14ac:dyDescent="0.3">
      <c r="B66" s="45" t="s">
        <v>45</v>
      </c>
      <c r="C66" s="45"/>
      <c r="D66" s="45"/>
      <c r="E66" s="45"/>
    </row>
    <row r="67" spans="2:5" x14ac:dyDescent="0.3">
      <c r="B67" s="6" t="s">
        <v>5</v>
      </c>
      <c r="C67" s="6" t="s">
        <v>47</v>
      </c>
      <c r="D67" s="6" t="s">
        <v>48</v>
      </c>
      <c r="E67" s="6" t="s">
        <v>60</v>
      </c>
    </row>
    <row r="68" spans="2:5" x14ac:dyDescent="0.3">
      <c r="B68" s="3" t="s">
        <v>18</v>
      </c>
      <c r="C68" s="7">
        <f>RISULTATI!AA4</f>
        <v>2768.99</v>
      </c>
      <c r="D68" s="7">
        <f>RISULTATI!AJ4</f>
        <v>2713.86</v>
      </c>
      <c r="E68" s="29">
        <f>(D68-C68)/C68</f>
        <v>-1.9909786600890454E-2</v>
      </c>
    </row>
    <row r="69" spans="2:5" x14ac:dyDescent="0.3">
      <c r="B69" s="3" t="s">
        <v>20</v>
      </c>
      <c r="C69" s="7">
        <f>RISULTATI!AA5</f>
        <v>1809.67</v>
      </c>
      <c r="D69" s="7">
        <f>RISULTATI!AJ5</f>
        <v>1868.4</v>
      </c>
      <c r="E69" s="29">
        <f t="shared" ref="E69:E75" si="13">(D69-C69)/C69</f>
        <v>3.2453430735990552E-2</v>
      </c>
    </row>
    <row r="70" spans="2:5" x14ac:dyDescent="0.3">
      <c r="B70" s="3" t="s">
        <v>22</v>
      </c>
      <c r="C70" s="7">
        <f>RISULTATI!AA6</f>
        <v>1427.19</v>
      </c>
      <c r="D70" s="7">
        <f>RISULTATI!AJ6</f>
        <v>1804.93</v>
      </c>
      <c r="E70" s="29">
        <f t="shared" si="13"/>
        <v>0.26467393969968961</v>
      </c>
    </row>
    <row r="71" spans="2:5" x14ac:dyDescent="0.3">
      <c r="B71" s="3" t="s">
        <v>24</v>
      </c>
      <c r="C71" s="7">
        <f>RISULTATI!AA7</f>
        <v>257.05</v>
      </c>
      <c r="D71" s="7">
        <f>RISULTATI!AJ7</f>
        <v>442.89</v>
      </c>
      <c r="E71" s="29">
        <f t="shared" si="13"/>
        <v>0.72297218439992206</v>
      </c>
    </row>
    <row r="72" spans="2:5" x14ac:dyDescent="0.3">
      <c r="B72" s="3" t="s">
        <v>26</v>
      </c>
      <c r="C72" s="7">
        <f>RISULTATI!AA8</f>
        <v>96.13</v>
      </c>
      <c r="D72" s="7">
        <f>RISULTATI!AJ8</f>
        <v>97.36</v>
      </c>
      <c r="E72" s="29">
        <f t="shared" si="13"/>
        <v>1.2795173202954375E-2</v>
      </c>
    </row>
    <row r="73" spans="2:5" x14ac:dyDescent="0.3">
      <c r="B73" s="3" t="s">
        <v>28</v>
      </c>
      <c r="C73" s="7">
        <f>RISULTATI!AA9</f>
        <v>960.01</v>
      </c>
      <c r="D73" s="7">
        <f>RISULTATI!AJ9</f>
        <v>1150.67</v>
      </c>
      <c r="E73" s="29">
        <f t="shared" si="13"/>
        <v>0.19860209789481367</v>
      </c>
    </row>
    <row r="74" spans="2:5" x14ac:dyDescent="0.3">
      <c r="B74" s="3" t="s">
        <v>30</v>
      </c>
      <c r="C74" s="7">
        <f>RISULTATI!AA10</f>
        <v>67.39</v>
      </c>
      <c r="D74" s="7">
        <f>RISULTATI!AJ10</f>
        <v>77.790000000000006</v>
      </c>
      <c r="E74" s="29">
        <f t="shared" si="13"/>
        <v>0.15432556759163088</v>
      </c>
    </row>
    <row r="75" spans="2:5" x14ac:dyDescent="0.3">
      <c r="B75" s="3" t="s">
        <v>32</v>
      </c>
      <c r="C75" s="7">
        <f>RISULTATI!AA11</f>
        <v>344.89</v>
      </c>
      <c r="D75" s="7">
        <f>RISULTATI!AJ11</f>
        <v>347.72</v>
      </c>
      <c r="E75" s="29">
        <f t="shared" si="13"/>
        <v>8.2055148018209886E-3</v>
      </c>
    </row>
    <row r="78" spans="2:5" x14ac:dyDescent="0.3">
      <c r="B78" s="45" t="s">
        <v>11</v>
      </c>
      <c r="C78" s="45"/>
      <c r="D78" s="45"/>
    </row>
    <row r="79" spans="2:5" x14ac:dyDescent="0.3">
      <c r="B79" s="6" t="s">
        <v>5</v>
      </c>
      <c r="C79" s="6" t="s">
        <v>47</v>
      </c>
      <c r="D79" s="6" t="s">
        <v>48</v>
      </c>
    </row>
    <row r="80" spans="2:5" x14ac:dyDescent="0.3">
      <c r="B80" s="3" t="s">
        <v>18</v>
      </c>
      <c r="C80" s="7">
        <f>RISULTATI!AB4</f>
        <v>236181</v>
      </c>
      <c r="D80" s="7">
        <f>RISULTATI!AK4</f>
        <v>235851</v>
      </c>
    </row>
    <row r="81" spans="2:4" x14ac:dyDescent="0.3">
      <c r="B81" s="3" t="s">
        <v>20</v>
      </c>
      <c r="C81" s="7">
        <f>RISULTATI!AB5</f>
        <v>140943</v>
      </c>
      <c r="D81" s="7">
        <f>RISULTATI!AK5</f>
        <v>144786</v>
      </c>
    </row>
    <row r="82" spans="2:4" x14ac:dyDescent="0.3">
      <c r="B82" s="3" t="s">
        <v>22</v>
      </c>
      <c r="C82" s="7">
        <f>RISULTATI!AB6</f>
        <v>293378</v>
      </c>
      <c r="D82" s="7">
        <f>RISULTATI!AK6</f>
        <v>309618</v>
      </c>
    </row>
    <row r="83" spans="2:4" x14ac:dyDescent="0.3">
      <c r="B83" s="3" t="s">
        <v>24</v>
      </c>
      <c r="C83" s="7">
        <f>RISULTATI!AB7</f>
        <v>29151</v>
      </c>
      <c r="D83" s="7">
        <f>RISULTATI!AK7</f>
        <v>38610</v>
      </c>
    </row>
    <row r="84" spans="2:4" x14ac:dyDescent="0.3">
      <c r="B84" s="3" t="s">
        <v>26</v>
      </c>
      <c r="C84" s="7">
        <f>RISULTATI!AB8</f>
        <v>23673</v>
      </c>
      <c r="D84" s="7">
        <f>RISULTATI!AK8</f>
        <v>38610</v>
      </c>
    </row>
    <row r="85" spans="2:4" x14ac:dyDescent="0.3">
      <c r="B85" s="3" t="s">
        <v>28</v>
      </c>
      <c r="C85" s="7">
        <f>RISULTATI!AB9</f>
        <v>21859</v>
      </c>
      <c r="D85" s="7">
        <f>RISULTATI!AK9</f>
        <v>22617</v>
      </c>
    </row>
    <row r="86" spans="2:4" x14ac:dyDescent="0.3">
      <c r="B86" s="3" t="s">
        <v>30</v>
      </c>
      <c r="C86" s="7">
        <f>RISULTATI!AB10</f>
        <v>24143</v>
      </c>
      <c r="D86" s="7">
        <f>RISULTATI!AK10</f>
        <v>24924</v>
      </c>
    </row>
    <row r="87" spans="2:4" x14ac:dyDescent="0.3">
      <c r="B87" s="3" t="s">
        <v>32</v>
      </c>
      <c r="C87" s="7">
        <f>RISULTATI!AB11</f>
        <v>21682</v>
      </c>
      <c r="D87" s="7">
        <f>RISULTATI!AK11</f>
        <v>22710</v>
      </c>
    </row>
  </sheetData>
  <mergeCells count="14">
    <mergeCell ref="R6:Y6"/>
    <mergeCell ref="R18:Y18"/>
    <mergeCell ref="R30:Y30"/>
    <mergeCell ref="R42:Y42"/>
    <mergeCell ref="B30:D30"/>
    <mergeCell ref="B42:D42"/>
    <mergeCell ref="B78:D78"/>
    <mergeCell ref="D2:E2"/>
    <mergeCell ref="D3:E3"/>
    <mergeCell ref="D4:E4"/>
    <mergeCell ref="B6:D6"/>
    <mergeCell ref="B18:D18"/>
    <mergeCell ref="B54:E54"/>
    <mergeCell ref="B66:E66"/>
  </mergeCells>
  <phoneticPr fontId="4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CD1A0-7432-4EE1-ADB1-238616D40789}">
  <sheetPr codeName="Foglio6"/>
  <dimension ref="B1:Y64"/>
  <sheetViews>
    <sheetView topLeftCell="G8" zoomScale="78" workbookViewId="0">
      <selection activeCell="G1" sqref="G1"/>
    </sheetView>
  </sheetViews>
  <sheetFormatPr defaultRowHeight="14.4" x14ac:dyDescent="0.3"/>
  <cols>
    <col min="2" max="2" width="18.77734375" bestFit="1" customWidth="1"/>
    <col min="3" max="3" width="18.5546875" bestFit="1" customWidth="1"/>
    <col min="4" max="4" width="12" bestFit="1" customWidth="1"/>
    <col min="5" max="5" width="12.77734375" bestFit="1" customWidth="1"/>
    <col min="18" max="18" width="18.21875" bestFit="1" customWidth="1"/>
    <col min="22" max="22" width="9.88671875" bestFit="1" customWidth="1"/>
    <col min="23" max="23" width="6.88671875" bestFit="1" customWidth="1"/>
    <col min="24" max="24" width="11.6640625" bestFit="1" customWidth="1"/>
    <col min="25" max="25" width="25.109375" bestFit="1" customWidth="1"/>
  </cols>
  <sheetData>
    <row r="1" spans="2:25" x14ac:dyDescent="0.3">
      <c r="G1" s="34"/>
    </row>
    <row r="2" spans="2:25" x14ac:dyDescent="0.3">
      <c r="B2" s="11" t="s">
        <v>34</v>
      </c>
      <c r="C2" s="12" t="s">
        <v>35</v>
      </c>
      <c r="D2" s="47" t="s">
        <v>36</v>
      </c>
      <c r="E2" s="48"/>
    </row>
    <row r="3" spans="2:25" x14ac:dyDescent="0.3">
      <c r="B3" s="10" t="s">
        <v>1</v>
      </c>
      <c r="C3" s="4" t="s">
        <v>37</v>
      </c>
      <c r="D3" s="49" t="s">
        <v>39</v>
      </c>
      <c r="E3" s="50"/>
    </row>
    <row r="4" spans="2:25" x14ac:dyDescent="0.3">
      <c r="B4" s="10" t="s">
        <v>3</v>
      </c>
      <c r="C4" s="4" t="s">
        <v>46</v>
      </c>
      <c r="D4" s="49" t="s">
        <v>39</v>
      </c>
      <c r="E4" s="50"/>
    </row>
    <row r="6" spans="2:25" x14ac:dyDescent="0.3">
      <c r="B6" s="49" t="s">
        <v>6</v>
      </c>
      <c r="C6" s="51"/>
      <c r="D6" s="51"/>
      <c r="E6" s="50"/>
      <c r="R6" s="45" t="s">
        <v>6</v>
      </c>
      <c r="S6" s="45"/>
      <c r="T6" s="45"/>
      <c r="U6" s="45"/>
      <c r="V6" s="45"/>
      <c r="W6" s="45"/>
      <c r="X6" s="45"/>
      <c r="Y6" s="45"/>
    </row>
    <row r="7" spans="2:25" x14ac:dyDescent="0.3">
      <c r="B7" s="6" t="s">
        <v>5</v>
      </c>
      <c r="C7" s="6" t="s">
        <v>49</v>
      </c>
      <c r="D7" s="6" t="s">
        <v>47</v>
      </c>
      <c r="E7" s="6" t="s">
        <v>64</v>
      </c>
      <c r="R7" s="6" t="s">
        <v>5</v>
      </c>
      <c r="S7" s="6" t="s">
        <v>40</v>
      </c>
      <c r="T7" s="6" t="s">
        <v>47</v>
      </c>
      <c r="U7" s="6" t="s">
        <v>54</v>
      </c>
      <c r="V7" s="6" t="s">
        <v>56</v>
      </c>
      <c r="W7" s="6" t="s">
        <v>55</v>
      </c>
      <c r="X7" s="6" t="s">
        <v>57</v>
      </c>
      <c r="Y7" s="6" t="s">
        <v>61</v>
      </c>
    </row>
    <row r="8" spans="2:25" x14ac:dyDescent="0.3">
      <c r="B8" s="3" t="s">
        <v>18</v>
      </c>
      <c r="C8" s="8">
        <f>RISULTATI!E4</f>
        <v>0.89</v>
      </c>
      <c r="D8" s="8">
        <f>RISULTATI!V4</f>
        <v>0.92</v>
      </c>
      <c r="E8" s="28">
        <f>D8-C8</f>
        <v>3.0000000000000027E-2</v>
      </c>
      <c r="R8" s="3" t="s">
        <v>18</v>
      </c>
      <c r="S8" s="17">
        <f t="shared" ref="S8:T15" si="0">C8</f>
        <v>0.89</v>
      </c>
      <c r="T8" s="17">
        <f t="shared" si="0"/>
        <v>0.92</v>
      </c>
      <c r="U8" s="5">
        <v>100</v>
      </c>
      <c r="V8" s="5">
        <v>0.6</v>
      </c>
      <c r="W8" s="5">
        <v>0.43859999999999999</v>
      </c>
      <c r="X8" s="5">
        <v>0.60719999999999996</v>
      </c>
      <c r="Y8" s="5" t="str">
        <f t="shared" ref="Y8:Y15" si="1">IF(X8&lt;0.05,"SI","NO")</f>
        <v>NO</v>
      </c>
    </row>
    <row r="9" spans="2:25" x14ac:dyDescent="0.3">
      <c r="B9" s="3" t="s">
        <v>20</v>
      </c>
      <c r="C9" s="8">
        <f>RISULTATI!E5</f>
        <v>0.86</v>
      </c>
      <c r="D9" s="8">
        <f>RISULTATI!V5</f>
        <v>0.79</v>
      </c>
      <c r="E9" s="27">
        <f t="shared" ref="E9:E15" si="2">D9-C9</f>
        <v>-6.9999999999999951E-2</v>
      </c>
      <c r="R9" s="3" t="s">
        <v>20</v>
      </c>
      <c r="S9" s="17">
        <f t="shared" si="0"/>
        <v>0.86</v>
      </c>
      <c r="T9" s="17">
        <f t="shared" si="0"/>
        <v>0.79</v>
      </c>
      <c r="U9" s="5">
        <v>100</v>
      </c>
      <c r="V9" s="5">
        <v>3.52</v>
      </c>
      <c r="W9" s="5">
        <v>6.0600000000000001E-2</v>
      </c>
      <c r="X9" s="5">
        <v>9.3100000000000002E-2</v>
      </c>
      <c r="Y9" s="5" t="str">
        <f t="shared" si="1"/>
        <v>NO</v>
      </c>
    </row>
    <row r="10" spans="2:25" x14ac:dyDescent="0.3">
      <c r="B10" s="3" t="s">
        <v>22</v>
      </c>
      <c r="C10" s="8">
        <f>RISULTATI!E6</f>
        <v>0.79</v>
      </c>
      <c r="D10" s="8">
        <f>RISULTATI!V6</f>
        <v>0.71</v>
      </c>
      <c r="E10" s="27">
        <f t="shared" si="2"/>
        <v>-8.0000000000000071E-2</v>
      </c>
      <c r="R10" s="3" t="s">
        <v>22</v>
      </c>
      <c r="S10" s="17">
        <f t="shared" si="0"/>
        <v>0.79</v>
      </c>
      <c r="T10" s="17">
        <f t="shared" si="0"/>
        <v>0.71</v>
      </c>
      <c r="U10" s="5">
        <v>100</v>
      </c>
      <c r="V10" s="5">
        <v>2.94</v>
      </c>
      <c r="W10" s="5">
        <v>8.6300000000000002E-2</v>
      </c>
      <c r="X10" s="5">
        <v>0.12139999999999999</v>
      </c>
      <c r="Y10" s="5" t="str">
        <f t="shared" si="1"/>
        <v>NO</v>
      </c>
    </row>
    <row r="11" spans="2:25" x14ac:dyDescent="0.3">
      <c r="B11" s="3" t="s">
        <v>24</v>
      </c>
      <c r="C11" s="8">
        <f>RISULTATI!E7</f>
        <v>0.53</v>
      </c>
      <c r="D11" s="8">
        <f>RISULTATI!V7</f>
        <v>0.31</v>
      </c>
      <c r="E11" s="27">
        <f t="shared" si="2"/>
        <v>-0.22000000000000003</v>
      </c>
      <c r="R11" s="3" t="s">
        <v>24</v>
      </c>
      <c r="S11" s="17">
        <f t="shared" si="0"/>
        <v>0.53</v>
      </c>
      <c r="T11" s="17">
        <f t="shared" si="0"/>
        <v>0.31</v>
      </c>
      <c r="U11" s="5">
        <v>100</v>
      </c>
      <c r="V11" s="5">
        <v>15.11</v>
      </c>
      <c r="W11" s="5">
        <v>1E-4</v>
      </c>
      <c r="X11" s="5">
        <v>1E-4</v>
      </c>
      <c r="Y11" s="33" t="str">
        <f t="shared" si="1"/>
        <v>SI</v>
      </c>
    </row>
    <row r="12" spans="2:25" x14ac:dyDescent="0.3">
      <c r="B12" s="3" t="s">
        <v>26</v>
      </c>
      <c r="C12" s="8">
        <f>RISULTATI!E8</f>
        <v>0.33</v>
      </c>
      <c r="D12" s="8">
        <f>RISULTATI!V8</f>
        <v>0.18</v>
      </c>
      <c r="E12" s="27">
        <f t="shared" si="2"/>
        <v>-0.15000000000000002</v>
      </c>
      <c r="R12" s="3" t="s">
        <v>26</v>
      </c>
      <c r="S12" s="17">
        <f t="shared" si="0"/>
        <v>0.33</v>
      </c>
      <c r="T12" s="17">
        <f t="shared" si="0"/>
        <v>0.18</v>
      </c>
      <c r="U12" s="5">
        <v>100</v>
      </c>
      <c r="V12" s="5">
        <v>3.67</v>
      </c>
      <c r="W12" s="5">
        <v>5.5500000000000001E-2</v>
      </c>
      <c r="X12" s="5">
        <v>8.0100000000000005E-2</v>
      </c>
      <c r="Y12" s="5" t="str">
        <f t="shared" si="1"/>
        <v>NO</v>
      </c>
    </row>
    <row r="13" spans="2:25" x14ac:dyDescent="0.3">
      <c r="B13" s="3" t="s">
        <v>28</v>
      </c>
      <c r="C13" s="8">
        <f>RISULTATI!E9</f>
        <v>0.89</v>
      </c>
      <c r="D13" s="8">
        <f>RISULTATI!V9</f>
        <v>0.78</v>
      </c>
      <c r="E13" s="27">
        <f t="shared" si="2"/>
        <v>-0.10999999999999999</v>
      </c>
      <c r="R13" s="3" t="s">
        <v>28</v>
      </c>
      <c r="S13" s="17">
        <f t="shared" si="0"/>
        <v>0.89</v>
      </c>
      <c r="T13" s="17">
        <f t="shared" si="0"/>
        <v>0.78</v>
      </c>
      <c r="U13" s="5">
        <v>100</v>
      </c>
      <c r="V13" s="5">
        <v>5.56</v>
      </c>
      <c r="W13" s="5">
        <v>1.84E-2</v>
      </c>
      <c r="X13" s="5">
        <v>3.09E-2</v>
      </c>
      <c r="Y13" s="33" t="str">
        <f t="shared" si="1"/>
        <v>SI</v>
      </c>
    </row>
    <row r="14" spans="2:25" x14ac:dyDescent="0.3">
      <c r="B14" s="3" t="s">
        <v>30</v>
      </c>
      <c r="C14" s="8">
        <f>RISULTATI!E10</f>
        <v>0.39</v>
      </c>
      <c r="D14" s="8">
        <f>RISULTATI!V10</f>
        <v>0.22</v>
      </c>
      <c r="E14" s="27">
        <f t="shared" si="2"/>
        <v>-0.17</v>
      </c>
      <c r="R14" s="3" t="s">
        <v>30</v>
      </c>
      <c r="S14" s="17">
        <f t="shared" si="0"/>
        <v>0.39</v>
      </c>
      <c r="T14" s="17">
        <f t="shared" si="0"/>
        <v>0.22</v>
      </c>
      <c r="U14" s="5">
        <v>100</v>
      </c>
      <c r="V14" s="5">
        <v>5.76</v>
      </c>
      <c r="W14" s="5">
        <v>1.6400000000000001E-2</v>
      </c>
      <c r="X14" s="5">
        <v>2.4299999999999999E-2</v>
      </c>
      <c r="Y14" s="33" t="str">
        <f t="shared" si="1"/>
        <v>SI</v>
      </c>
    </row>
    <row r="15" spans="2:25" x14ac:dyDescent="0.3">
      <c r="B15" s="3" t="s">
        <v>32</v>
      </c>
      <c r="C15" s="8">
        <f>RISULTATI!E11</f>
        <v>0.54545454545454541</v>
      </c>
      <c r="D15" s="8">
        <f>RISULTATI!V11</f>
        <v>0.22</v>
      </c>
      <c r="E15" s="27">
        <f t="shared" si="2"/>
        <v>-0.32545454545454544</v>
      </c>
      <c r="R15" s="3" t="s">
        <v>32</v>
      </c>
      <c r="S15" s="17">
        <f t="shared" si="0"/>
        <v>0.54545454545454541</v>
      </c>
      <c r="T15" s="17">
        <f t="shared" si="0"/>
        <v>0.22</v>
      </c>
      <c r="U15" s="5">
        <v>100</v>
      </c>
      <c r="V15" s="5">
        <v>26.95</v>
      </c>
      <c r="W15" s="5">
        <v>0</v>
      </c>
      <c r="X15" s="5">
        <v>0</v>
      </c>
      <c r="Y15" s="33" t="str">
        <f t="shared" si="1"/>
        <v>SI</v>
      </c>
    </row>
    <row r="18" spans="2:25" x14ac:dyDescent="0.3">
      <c r="B18" s="49" t="s">
        <v>15</v>
      </c>
      <c r="C18" s="51"/>
      <c r="D18" s="51"/>
      <c r="E18" s="50"/>
      <c r="H18" s="34"/>
      <c r="R18" s="45" t="s">
        <v>15</v>
      </c>
      <c r="S18" s="45"/>
      <c r="T18" s="45"/>
      <c r="U18" s="45"/>
      <c r="V18" s="45"/>
      <c r="W18" s="45"/>
      <c r="X18" s="45"/>
      <c r="Y18" s="45"/>
    </row>
    <row r="19" spans="2:25" x14ac:dyDescent="0.3">
      <c r="B19" s="6" t="s">
        <v>5</v>
      </c>
      <c r="C19" s="6" t="s">
        <v>49</v>
      </c>
      <c r="D19" s="6" t="s">
        <v>47</v>
      </c>
      <c r="E19" s="6" t="s">
        <v>64</v>
      </c>
      <c r="R19" s="6" t="s">
        <v>5</v>
      </c>
      <c r="S19" s="6" t="s">
        <v>40</v>
      </c>
      <c r="T19" s="6" t="s">
        <v>47</v>
      </c>
      <c r="U19" s="6" t="s">
        <v>54</v>
      </c>
      <c r="V19" s="6" t="s">
        <v>56</v>
      </c>
      <c r="W19" s="6" t="s">
        <v>55</v>
      </c>
      <c r="X19" s="6" t="s">
        <v>57</v>
      </c>
      <c r="Y19" s="6" t="s">
        <v>61</v>
      </c>
    </row>
    <row r="20" spans="2:25" x14ac:dyDescent="0.3">
      <c r="B20" s="3" t="s">
        <v>18</v>
      </c>
      <c r="C20" s="8">
        <v>0.9</v>
      </c>
      <c r="D20" s="7">
        <v>0.98</v>
      </c>
      <c r="E20" s="28">
        <f>D20-C20</f>
        <v>7.999999999999996E-2</v>
      </c>
      <c r="R20" s="3" t="s">
        <v>18</v>
      </c>
      <c r="S20" s="8">
        <f t="shared" ref="S20:T27" si="3">C20</f>
        <v>0.9</v>
      </c>
      <c r="T20" s="8">
        <f t="shared" si="3"/>
        <v>0.98</v>
      </c>
      <c r="U20" s="28">
        <v>50</v>
      </c>
      <c r="V20" s="28">
        <v>4</v>
      </c>
      <c r="W20" s="28">
        <v>4.5499999999999999E-2</v>
      </c>
      <c r="X20" s="28">
        <v>0.125</v>
      </c>
      <c r="Y20" s="5" t="str">
        <f t="shared" ref="Y20:Y27" si="4">IF(X20&lt;0.05,"SI","NO")</f>
        <v>NO</v>
      </c>
    </row>
    <row r="21" spans="2:25" x14ac:dyDescent="0.3">
      <c r="B21" s="3" t="s">
        <v>20</v>
      </c>
      <c r="C21" s="8">
        <v>0.86</v>
      </c>
      <c r="D21" s="7">
        <v>0.86</v>
      </c>
      <c r="E21" s="28">
        <f t="shared" ref="E21:E27" si="5">D21-C21</f>
        <v>0</v>
      </c>
      <c r="R21" s="3" t="s">
        <v>20</v>
      </c>
      <c r="S21" s="8">
        <f t="shared" si="3"/>
        <v>0.86</v>
      </c>
      <c r="T21" s="8">
        <f t="shared" si="3"/>
        <v>0.86</v>
      </c>
      <c r="U21" s="28">
        <v>50</v>
      </c>
      <c r="V21" s="28">
        <v>0.14000000000000001</v>
      </c>
      <c r="W21" s="28">
        <v>0.70550000000000002</v>
      </c>
      <c r="X21" s="28">
        <v>1</v>
      </c>
      <c r="Y21" s="5" t="str">
        <f t="shared" si="4"/>
        <v>NO</v>
      </c>
    </row>
    <row r="22" spans="2:25" x14ac:dyDescent="0.3">
      <c r="B22" s="3" t="s">
        <v>22</v>
      </c>
      <c r="C22" s="8">
        <v>0.82</v>
      </c>
      <c r="D22" s="7">
        <v>0.9</v>
      </c>
      <c r="E22" s="28">
        <f t="shared" si="5"/>
        <v>8.0000000000000071E-2</v>
      </c>
      <c r="R22" s="3" t="s">
        <v>22</v>
      </c>
      <c r="S22" s="8">
        <f t="shared" si="3"/>
        <v>0.82</v>
      </c>
      <c r="T22" s="8">
        <f t="shared" si="3"/>
        <v>0.9</v>
      </c>
      <c r="U22" s="28">
        <v>50</v>
      </c>
      <c r="V22" s="28">
        <v>1.29</v>
      </c>
      <c r="W22" s="28">
        <v>0.25679999999999997</v>
      </c>
      <c r="X22" s="28">
        <v>0.4531</v>
      </c>
      <c r="Y22" s="5" t="str">
        <f t="shared" si="4"/>
        <v>NO</v>
      </c>
    </row>
    <row r="23" spans="2:25" x14ac:dyDescent="0.3">
      <c r="B23" s="3" t="s">
        <v>24</v>
      </c>
      <c r="C23" s="8">
        <v>0.68</v>
      </c>
      <c r="D23" s="7">
        <v>0.57999999999999996</v>
      </c>
      <c r="E23" s="27">
        <f t="shared" si="5"/>
        <v>-0.10000000000000009</v>
      </c>
      <c r="R23" s="3" t="s">
        <v>24</v>
      </c>
      <c r="S23" s="8">
        <f t="shared" si="3"/>
        <v>0.68</v>
      </c>
      <c r="T23" s="8">
        <f t="shared" si="3"/>
        <v>0.57999999999999996</v>
      </c>
      <c r="U23" s="28">
        <v>50</v>
      </c>
      <c r="V23" s="28">
        <v>2.25</v>
      </c>
      <c r="W23" s="28">
        <v>0.1336</v>
      </c>
      <c r="X23" s="28">
        <v>0.21010000000000001</v>
      </c>
      <c r="Y23" s="5" t="str">
        <f t="shared" si="4"/>
        <v>NO</v>
      </c>
    </row>
    <row r="24" spans="2:25" x14ac:dyDescent="0.3">
      <c r="B24" s="3" t="s">
        <v>26</v>
      </c>
      <c r="C24" s="8">
        <v>0.36</v>
      </c>
      <c r="D24" s="7">
        <v>0.32</v>
      </c>
      <c r="E24" s="27">
        <f t="shared" si="5"/>
        <v>-3.999999999999998E-2</v>
      </c>
      <c r="R24" s="3" t="s">
        <v>26</v>
      </c>
      <c r="S24" s="8">
        <f t="shared" si="3"/>
        <v>0.36</v>
      </c>
      <c r="T24" s="8">
        <f t="shared" si="3"/>
        <v>0.32</v>
      </c>
      <c r="U24" s="28">
        <v>50</v>
      </c>
      <c r="V24" s="28">
        <v>0.05</v>
      </c>
      <c r="W24" s="28">
        <v>0.81850000000000001</v>
      </c>
      <c r="X24" s="28">
        <v>1</v>
      </c>
      <c r="Y24" s="5" t="str">
        <f t="shared" si="4"/>
        <v>NO</v>
      </c>
    </row>
    <row r="25" spans="2:25" x14ac:dyDescent="0.3">
      <c r="B25" s="3" t="s">
        <v>28</v>
      </c>
      <c r="C25" s="8">
        <v>0.94</v>
      </c>
      <c r="D25" s="7">
        <v>0.88</v>
      </c>
      <c r="E25" s="27">
        <f t="shared" si="5"/>
        <v>-5.9999999999999942E-2</v>
      </c>
      <c r="R25" s="3" t="s">
        <v>28</v>
      </c>
      <c r="S25" s="8">
        <f t="shared" si="3"/>
        <v>0.94</v>
      </c>
      <c r="T25" s="8">
        <f t="shared" si="3"/>
        <v>0.88</v>
      </c>
      <c r="U25" s="28">
        <v>50</v>
      </c>
      <c r="V25" s="28">
        <v>0.67</v>
      </c>
      <c r="W25" s="28">
        <v>0.41420000000000001</v>
      </c>
      <c r="X25" s="28">
        <v>0.6875</v>
      </c>
      <c r="Y25" s="5" t="str">
        <f t="shared" si="4"/>
        <v>NO</v>
      </c>
    </row>
    <row r="26" spans="2:25" x14ac:dyDescent="0.3">
      <c r="B26" s="3" t="s">
        <v>30</v>
      </c>
      <c r="C26" s="8">
        <v>0.42</v>
      </c>
      <c r="D26" s="7">
        <v>0.4</v>
      </c>
      <c r="E26" s="27">
        <f t="shared" si="5"/>
        <v>-1.9999999999999962E-2</v>
      </c>
      <c r="R26" s="3" t="s">
        <v>30</v>
      </c>
      <c r="S26" s="8">
        <f t="shared" si="3"/>
        <v>0.42</v>
      </c>
      <c r="T26" s="8">
        <f t="shared" si="3"/>
        <v>0.4</v>
      </c>
      <c r="U26" s="28">
        <v>50</v>
      </c>
      <c r="V26" s="28">
        <v>7.0000000000000007E-2</v>
      </c>
      <c r="W26" s="28">
        <v>0.79630000000000001</v>
      </c>
      <c r="X26" s="28">
        <v>1</v>
      </c>
      <c r="Y26" s="5" t="str">
        <f t="shared" si="4"/>
        <v>NO</v>
      </c>
    </row>
    <row r="27" spans="2:25" x14ac:dyDescent="0.3">
      <c r="B27" s="3" t="s">
        <v>32</v>
      </c>
      <c r="C27" s="8">
        <v>0.76</v>
      </c>
      <c r="D27" s="7">
        <v>0.4</v>
      </c>
      <c r="E27" s="27">
        <f t="shared" si="5"/>
        <v>-0.36</v>
      </c>
      <c r="R27" s="3" t="s">
        <v>32</v>
      </c>
      <c r="S27" s="8">
        <f t="shared" si="3"/>
        <v>0.76</v>
      </c>
      <c r="T27" s="8">
        <f t="shared" si="3"/>
        <v>0.4</v>
      </c>
      <c r="U27" s="28">
        <v>50</v>
      </c>
      <c r="V27" s="28">
        <v>13.76</v>
      </c>
      <c r="W27" s="28">
        <v>2.0000000000000001E-4</v>
      </c>
      <c r="X27" s="28">
        <v>2.0000000000000001E-4</v>
      </c>
      <c r="Y27" s="33" t="str">
        <f t="shared" si="4"/>
        <v>SI</v>
      </c>
    </row>
    <row r="30" spans="2:25" x14ac:dyDescent="0.3">
      <c r="B30" s="49" t="s">
        <v>16</v>
      </c>
      <c r="C30" s="51"/>
      <c r="D30" s="51"/>
      <c r="E30" s="50"/>
      <c r="R30" s="45" t="s">
        <v>16</v>
      </c>
      <c r="S30" s="45"/>
      <c r="T30" s="45"/>
      <c r="U30" s="45"/>
      <c r="V30" s="45"/>
      <c r="W30" s="45"/>
      <c r="X30" s="45"/>
      <c r="Y30" s="45"/>
    </row>
    <row r="31" spans="2:25" x14ac:dyDescent="0.3">
      <c r="B31" s="6" t="s">
        <v>5</v>
      </c>
      <c r="C31" s="6" t="s">
        <v>49</v>
      </c>
      <c r="D31" s="6" t="s">
        <v>47</v>
      </c>
      <c r="E31" s="6" t="s">
        <v>64</v>
      </c>
      <c r="R31" s="6" t="s">
        <v>5</v>
      </c>
      <c r="S31" s="6" t="s">
        <v>40</v>
      </c>
      <c r="T31" s="6" t="s">
        <v>47</v>
      </c>
      <c r="U31" s="6" t="s">
        <v>54</v>
      </c>
      <c r="V31" s="6" t="s">
        <v>56</v>
      </c>
      <c r="W31" s="6" t="s">
        <v>55</v>
      </c>
      <c r="X31" s="6" t="s">
        <v>57</v>
      </c>
      <c r="Y31" s="6" t="s">
        <v>61</v>
      </c>
    </row>
    <row r="32" spans="2:25" x14ac:dyDescent="0.3">
      <c r="B32" s="3" t="s">
        <v>18</v>
      </c>
      <c r="C32" s="8">
        <v>0.9</v>
      </c>
      <c r="D32" s="8">
        <v>0.9</v>
      </c>
      <c r="E32" s="28">
        <f>D32-C32</f>
        <v>0</v>
      </c>
      <c r="R32" s="3" t="s">
        <v>18</v>
      </c>
      <c r="S32" s="8">
        <f t="shared" ref="S32:T39" si="6">C32</f>
        <v>0.9</v>
      </c>
      <c r="T32" s="8">
        <f t="shared" si="6"/>
        <v>0.9</v>
      </c>
      <c r="U32" s="28">
        <v>30</v>
      </c>
      <c r="V32" s="28">
        <v>0</v>
      </c>
      <c r="W32" s="28">
        <v>1</v>
      </c>
      <c r="X32" s="28">
        <v>1</v>
      </c>
      <c r="Y32" s="5" t="str">
        <f t="shared" ref="Y32:Y39" si="7">IF(X32&lt;0.05,"SI","NO")</f>
        <v>NO</v>
      </c>
    </row>
    <row r="33" spans="2:25" x14ac:dyDescent="0.3">
      <c r="B33" s="3" t="s">
        <v>20</v>
      </c>
      <c r="C33" s="8">
        <v>0.8666666666666667</v>
      </c>
      <c r="D33" s="8">
        <v>0.76666666666666672</v>
      </c>
      <c r="E33" s="27">
        <f t="shared" ref="E33:E39" si="8">D33-C33</f>
        <v>-9.9999999999999978E-2</v>
      </c>
      <c r="R33" s="3" t="s">
        <v>20</v>
      </c>
      <c r="S33" s="8">
        <f t="shared" si="6"/>
        <v>0.8666666666666667</v>
      </c>
      <c r="T33" s="8">
        <f t="shared" si="6"/>
        <v>0.76666666666666672</v>
      </c>
      <c r="U33" s="28">
        <v>30</v>
      </c>
      <c r="V33" s="28">
        <v>2</v>
      </c>
      <c r="W33" s="28">
        <v>0.1573</v>
      </c>
      <c r="X33" s="28">
        <v>0.28910000000000002</v>
      </c>
      <c r="Y33" s="5" t="str">
        <f t="shared" si="7"/>
        <v>NO</v>
      </c>
    </row>
    <row r="34" spans="2:25" x14ac:dyDescent="0.3">
      <c r="B34" s="3" t="s">
        <v>22</v>
      </c>
      <c r="C34" s="8">
        <v>0.8</v>
      </c>
      <c r="D34" s="8">
        <v>0.6</v>
      </c>
      <c r="E34" s="27">
        <f t="shared" si="8"/>
        <v>-0.20000000000000007</v>
      </c>
      <c r="R34" s="3" t="s">
        <v>22</v>
      </c>
      <c r="S34" s="8">
        <f t="shared" si="6"/>
        <v>0.8</v>
      </c>
      <c r="T34" s="8">
        <f t="shared" si="6"/>
        <v>0.6</v>
      </c>
      <c r="U34" s="28">
        <v>30</v>
      </c>
      <c r="V34" s="28">
        <v>3.27</v>
      </c>
      <c r="W34" s="28">
        <v>7.0699999999999999E-2</v>
      </c>
      <c r="X34" s="28">
        <v>0.11849999999999999</v>
      </c>
      <c r="Y34" s="5" t="str">
        <f t="shared" si="7"/>
        <v>NO</v>
      </c>
    </row>
    <row r="35" spans="2:25" x14ac:dyDescent="0.3">
      <c r="B35" s="3" t="s">
        <v>24</v>
      </c>
      <c r="C35" s="8">
        <v>0.36666666666666664</v>
      </c>
      <c r="D35" s="8">
        <v>0</v>
      </c>
      <c r="E35" s="27">
        <f t="shared" si="8"/>
        <v>-0.36666666666666664</v>
      </c>
      <c r="H35" s="34"/>
      <c r="R35" s="3" t="s">
        <v>24</v>
      </c>
      <c r="S35" s="8">
        <f t="shared" si="6"/>
        <v>0.36666666666666664</v>
      </c>
      <c r="T35" s="8">
        <f t="shared" si="6"/>
        <v>0</v>
      </c>
      <c r="U35" s="28">
        <v>30</v>
      </c>
      <c r="V35" s="28">
        <v>11</v>
      </c>
      <c r="W35" s="28">
        <v>8.9999999999999998E-4</v>
      </c>
      <c r="X35" s="28">
        <v>1E-3</v>
      </c>
      <c r="Y35" s="33" t="str">
        <f t="shared" si="7"/>
        <v>SI</v>
      </c>
    </row>
    <row r="36" spans="2:25" x14ac:dyDescent="0.3">
      <c r="B36" s="3" t="s">
        <v>26</v>
      </c>
      <c r="C36" s="8">
        <v>0.36666666666666664</v>
      </c>
      <c r="D36" s="8">
        <v>3.3333333333333333E-2</v>
      </c>
      <c r="E36" s="27">
        <f t="shared" si="8"/>
        <v>-0.33333333333333331</v>
      </c>
      <c r="R36" s="3" t="s">
        <v>26</v>
      </c>
      <c r="S36" s="8">
        <f t="shared" si="6"/>
        <v>0.36666666666666664</v>
      </c>
      <c r="T36" s="8">
        <f t="shared" si="6"/>
        <v>3.3333333333333333E-2</v>
      </c>
      <c r="U36" s="28">
        <v>30</v>
      </c>
      <c r="V36" s="28">
        <v>7.36</v>
      </c>
      <c r="W36" s="28">
        <v>6.7000000000000002E-3</v>
      </c>
      <c r="X36" s="28">
        <v>1.17E-2</v>
      </c>
      <c r="Y36" s="33" t="str">
        <f t="shared" si="7"/>
        <v>SI</v>
      </c>
    </row>
    <row r="37" spans="2:25" x14ac:dyDescent="0.3">
      <c r="B37" s="3" t="s">
        <v>28</v>
      </c>
      <c r="C37" s="8">
        <v>0.9</v>
      </c>
      <c r="D37" s="8">
        <v>0.7</v>
      </c>
      <c r="E37" s="27">
        <f t="shared" si="8"/>
        <v>-0.20000000000000007</v>
      </c>
      <c r="R37" s="3" t="s">
        <v>28</v>
      </c>
      <c r="S37" s="8">
        <f t="shared" si="6"/>
        <v>0.9</v>
      </c>
      <c r="T37" s="8">
        <f t="shared" si="6"/>
        <v>0.7</v>
      </c>
      <c r="U37" s="28">
        <v>30</v>
      </c>
      <c r="V37" s="28">
        <v>6</v>
      </c>
      <c r="W37" s="28">
        <v>1.43E-2</v>
      </c>
      <c r="X37" s="28">
        <v>3.1300000000000001E-2</v>
      </c>
      <c r="Y37" s="33" t="str">
        <f t="shared" si="7"/>
        <v>SI</v>
      </c>
    </row>
    <row r="38" spans="2:25" x14ac:dyDescent="0.3">
      <c r="B38" s="3" t="s">
        <v>30</v>
      </c>
      <c r="C38" s="8">
        <v>0.33333333333333331</v>
      </c>
      <c r="D38" s="8">
        <v>3.3333333333333333E-2</v>
      </c>
      <c r="E38" s="27">
        <f t="shared" si="8"/>
        <v>-0.3</v>
      </c>
      <c r="R38" s="3" t="s">
        <v>30</v>
      </c>
      <c r="S38" s="8">
        <f t="shared" si="6"/>
        <v>0.33333333333333331</v>
      </c>
      <c r="T38" s="8">
        <f t="shared" si="6"/>
        <v>3.3333333333333333E-2</v>
      </c>
      <c r="U38" s="28">
        <v>30</v>
      </c>
      <c r="V38" s="28">
        <v>6.4</v>
      </c>
      <c r="W38" s="28">
        <v>1.14E-2</v>
      </c>
      <c r="X38" s="28">
        <v>2.1499999999999998E-2</v>
      </c>
      <c r="Y38" s="33" t="str">
        <f t="shared" si="7"/>
        <v>SI</v>
      </c>
    </row>
    <row r="39" spans="2:25" x14ac:dyDescent="0.3">
      <c r="B39" s="3" t="s">
        <v>32</v>
      </c>
      <c r="C39" s="8">
        <v>0.36666666666666664</v>
      </c>
      <c r="D39" s="8">
        <v>0</v>
      </c>
      <c r="E39" s="27">
        <f t="shared" si="8"/>
        <v>-0.36666666666666664</v>
      </c>
      <c r="R39" s="3" t="s">
        <v>32</v>
      </c>
      <c r="S39" s="8">
        <f t="shared" si="6"/>
        <v>0.36666666666666664</v>
      </c>
      <c r="T39" s="8">
        <f t="shared" si="6"/>
        <v>0</v>
      </c>
      <c r="U39" s="28">
        <v>30</v>
      </c>
      <c r="V39" s="28">
        <v>11</v>
      </c>
      <c r="W39" s="28">
        <v>8.9999999999999998E-4</v>
      </c>
      <c r="X39" s="28">
        <v>1E-3</v>
      </c>
      <c r="Y39" s="33" t="str">
        <f t="shared" si="7"/>
        <v>SI</v>
      </c>
    </row>
    <row r="42" spans="2:25" x14ac:dyDescent="0.3">
      <c r="B42" s="49" t="s">
        <v>17</v>
      </c>
      <c r="C42" s="51"/>
      <c r="D42" s="51"/>
      <c r="E42" s="50"/>
      <c r="R42" s="45" t="s">
        <v>17</v>
      </c>
      <c r="S42" s="45"/>
      <c r="T42" s="45"/>
      <c r="U42" s="45"/>
      <c r="V42" s="45"/>
      <c r="W42" s="45"/>
      <c r="X42" s="45"/>
      <c r="Y42" s="45"/>
    </row>
    <row r="43" spans="2:25" x14ac:dyDescent="0.3">
      <c r="B43" s="6" t="s">
        <v>5</v>
      </c>
      <c r="C43" s="6" t="s">
        <v>49</v>
      </c>
      <c r="D43" s="6" t="s">
        <v>47</v>
      </c>
      <c r="E43" s="6" t="s">
        <v>64</v>
      </c>
      <c r="R43" s="6" t="s">
        <v>5</v>
      </c>
      <c r="S43" s="6" t="s">
        <v>40</v>
      </c>
      <c r="T43" s="6" t="s">
        <v>47</v>
      </c>
      <c r="U43" s="6" t="s">
        <v>54</v>
      </c>
      <c r="V43" s="6" t="s">
        <v>56</v>
      </c>
      <c r="W43" s="6" t="s">
        <v>55</v>
      </c>
      <c r="X43" s="6" t="s">
        <v>57</v>
      </c>
      <c r="Y43" s="6" t="s">
        <v>61</v>
      </c>
    </row>
    <row r="44" spans="2:25" x14ac:dyDescent="0.3">
      <c r="B44" s="3" t="s">
        <v>18</v>
      </c>
      <c r="C44" s="7">
        <v>0.85</v>
      </c>
      <c r="D44" s="8">
        <v>0.8</v>
      </c>
      <c r="E44" s="27">
        <f>D44-C44</f>
        <v>-4.9999999999999933E-2</v>
      </c>
      <c r="R44" s="3" t="s">
        <v>18</v>
      </c>
      <c r="S44" s="8">
        <f t="shared" ref="S44:T51" si="9">C44</f>
        <v>0.85</v>
      </c>
      <c r="T44" s="8">
        <f t="shared" si="9"/>
        <v>0.8</v>
      </c>
      <c r="U44" s="28">
        <v>20</v>
      </c>
      <c r="V44" s="28">
        <v>0.14000000000000001</v>
      </c>
      <c r="W44" s="28">
        <v>0.70550000000000002</v>
      </c>
      <c r="X44" s="28">
        <v>1</v>
      </c>
      <c r="Y44" s="5" t="str">
        <f t="shared" ref="Y44:Y51" si="10">IF(X44&lt;0.05,"SI","NO")</f>
        <v>NO</v>
      </c>
    </row>
    <row r="45" spans="2:25" x14ac:dyDescent="0.3">
      <c r="B45" s="3" t="s">
        <v>20</v>
      </c>
      <c r="C45" s="7">
        <v>0.85</v>
      </c>
      <c r="D45" s="8">
        <v>0.65</v>
      </c>
      <c r="E45" s="27">
        <f t="shared" ref="E45:E51" si="11">D45-C45</f>
        <v>-0.19999999999999996</v>
      </c>
      <c r="R45" s="3" t="s">
        <v>20</v>
      </c>
      <c r="S45" s="8">
        <f t="shared" si="9"/>
        <v>0.85</v>
      </c>
      <c r="T45" s="8">
        <f t="shared" si="9"/>
        <v>0.65</v>
      </c>
      <c r="U45" s="28">
        <v>20</v>
      </c>
      <c r="V45" s="28">
        <v>2</v>
      </c>
      <c r="W45" s="28">
        <v>0.1573</v>
      </c>
      <c r="X45" s="28">
        <v>0.28910000000000002</v>
      </c>
      <c r="Y45" s="5" t="str">
        <f t="shared" si="10"/>
        <v>NO</v>
      </c>
    </row>
    <row r="46" spans="2:25" x14ac:dyDescent="0.3">
      <c r="B46" s="3" t="s">
        <v>22</v>
      </c>
      <c r="C46" s="7">
        <v>0.7</v>
      </c>
      <c r="D46" s="8">
        <v>0.4</v>
      </c>
      <c r="E46" s="27">
        <f t="shared" si="11"/>
        <v>-0.29999999999999993</v>
      </c>
      <c r="R46" s="3" t="s">
        <v>22</v>
      </c>
      <c r="S46" s="8">
        <f t="shared" si="9"/>
        <v>0.7</v>
      </c>
      <c r="T46" s="8">
        <f t="shared" si="9"/>
        <v>0.4</v>
      </c>
      <c r="U46" s="28">
        <v>20</v>
      </c>
      <c r="V46" s="28">
        <v>3</v>
      </c>
      <c r="W46" s="28">
        <v>8.3299999999999999E-2</v>
      </c>
      <c r="X46" s="28">
        <v>0.14599999999999999</v>
      </c>
      <c r="Y46" s="5" t="str">
        <f t="shared" si="10"/>
        <v>NO</v>
      </c>
    </row>
    <row r="47" spans="2:25" x14ac:dyDescent="0.3">
      <c r="B47" s="3" t="s">
        <v>24</v>
      </c>
      <c r="C47" s="7">
        <v>0.4</v>
      </c>
      <c r="D47" s="8">
        <v>0.1</v>
      </c>
      <c r="E47" s="27">
        <f t="shared" si="11"/>
        <v>-0.30000000000000004</v>
      </c>
      <c r="R47" s="3" t="s">
        <v>24</v>
      </c>
      <c r="S47" s="8">
        <f t="shared" si="9"/>
        <v>0.4</v>
      </c>
      <c r="T47" s="8">
        <f t="shared" si="9"/>
        <v>0.1</v>
      </c>
      <c r="U47" s="28">
        <v>20</v>
      </c>
      <c r="V47" s="28">
        <v>4.5</v>
      </c>
      <c r="W47" s="28">
        <v>3.39E-2</v>
      </c>
      <c r="X47" s="28">
        <v>7.0300000000000001E-2</v>
      </c>
      <c r="Y47" s="5" t="str">
        <f t="shared" si="10"/>
        <v>NO</v>
      </c>
    </row>
    <row r="48" spans="2:25" x14ac:dyDescent="0.3">
      <c r="B48" s="3" t="s">
        <v>26</v>
      </c>
      <c r="C48" s="7">
        <v>0.2</v>
      </c>
      <c r="D48" s="8">
        <v>0.05</v>
      </c>
      <c r="E48" s="27">
        <f t="shared" si="11"/>
        <v>-0.15000000000000002</v>
      </c>
      <c r="R48" s="3" t="s">
        <v>26</v>
      </c>
      <c r="S48" s="8">
        <f t="shared" si="9"/>
        <v>0.2</v>
      </c>
      <c r="T48" s="8">
        <f t="shared" si="9"/>
        <v>0.05</v>
      </c>
      <c r="U48" s="28">
        <v>20</v>
      </c>
      <c r="V48" s="28">
        <v>3</v>
      </c>
      <c r="W48" s="28">
        <v>8.3299999999999999E-2</v>
      </c>
      <c r="X48" s="28">
        <v>0.25</v>
      </c>
      <c r="Y48" s="5" t="str">
        <f t="shared" si="10"/>
        <v>NO</v>
      </c>
    </row>
    <row r="49" spans="2:25" x14ac:dyDescent="0.3">
      <c r="B49" s="3" t="s">
        <v>28</v>
      </c>
      <c r="C49" s="7">
        <v>0.75</v>
      </c>
      <c r="D49" s="8">
        <v>0.65</v>
      </c>
      <c r="E49" s="27">
        <f t="shared" si="11"/>
        <v>-9.9999999999999978E-2</v>
      </c>
      <c r="R49" s="3" t="s">
        <v>28</v>
      </c>
      <c r="S49" s="8">
        <f t="shared" si="9"/>
        <v>0.75</v>
      </c>
      <c r="T49" s="8">
        <f t="shared" si="9"/>
        <v>0.65</v>
      </c>
      <c r="U49" s="28">
        <v>20</v>
      </c>
      <c r="V49" s="28">
        <v>0.67</v>
      </c>
      <c r="W49" s="28">
        <v>0.41420000000000001</v>
      </c>
      <c r="X49" s="28">
        <v>0.6875</v>
      </c>
      <c r="Y49" s="5" t="str">
        <f t="shared" si="10"/>
        <v>NO</v>
      </c>
    </row>
    <row r="50" spans="2:25" x14ac:dyDescent="0.3">
      <c r="B50" s="3" t="s">
        <v>30</v>
      </c>
      <c r="C50" s="7">
        <v>0.4</v>
      </c>
      <c r="D50" s="8">
        <v>0.05</v>
      </c>
      <c r="E50" s="27">
        <f t="shared" si="11"/>
        <v>-0.35000000000000003</v>
      </c>
      <c r="R50" s="3" t="s">
        <v>30</v>
      </c>
      <c r="S50" s="8">
        <f t="shared" si="9"/>
        <v>0.4</v>
      </c>
      <c r="T50" s="8">
        <f t="shared" si="9"/>
        <v>0.05</v>
      </c>
      <c r="U50" s="28">
        <v>20</v>
      </c>
      <c r="V50" s="28">
        <v>5.44</v>
      </c>
      <c r="W50" s="28">
        <v>1.9599999999999999E-2</v>
      </c>
      <c r="X50" s="28">
        <v>3.9100000000000003E-2</v>
      </c>
      <c r="Y50" s="33" t="str">
        <f t="shared" si="10"/>
        <v>SI</v>
      </c>
    </row>
    <row r="51" spans="2:25" x14ac:dyDescent="0.3">
      <c r="B51" s="3" t="s">
        <v>32</v>
      </c>
      <c r="C51" s="7">
        <v>0.3</v>
      </c>
      <c r="D51" s="8">
        <v>0.1</v>
      </c>
      <c r="E51" s="27">
        <f t="shared" si="11"/>
        <v>-0.19999999999999998</v>
      </c>
      <c r="R51" s="3" t="s">
        <v>32</v>
      </c>
      <c r="S51" s="8">
        <f t="shared" si="9"/>
        <v>0.3</v>
      </c>
      <c r="T51" s="8">
        <f t="shared" si="9"/>
        <v>0.1</v>
      </c>
      <c r="U51" s="28">
        <v>20</v>
      </c>
      <c r="V51" s="28">
        <v>2.67</v>
      </c>
      <c r="W51" s="28">
        <v>0.10249999999999999</v>
      </c>
      <c r="X51" s="28">
        <v>0.21879999999999999</v>
      </c>
      <c r="Y51" s="5" t="str">
        <f t="shared" si="10"/>
        <v>NO</v>
      </c>
    </row>
    <row r="52" spans="2:25" x14ac:dyDescent="0.3">
      <c r="Y52" s="19"/>
    </row>
    <row r="53" spans="2:25" x14ac:dyDescent="0.3">
      <c r="H53" s="34"/>
    </row>
    <row r="56" spans="2:25" x14ac:dyDescent="0.3">
      <c r="B56" s="20"/>
      <c r="C56" s="20"/>
      <c r="D56" s="20"/>
      <c r="E56" s="20"/>
    </row>
    <row r="57" spans="2:25" x14ac:dyDescent="0.3">
      <c r="B57" s="9"/>
      <c r="C57" s="9"/>
      <c r="D57" s="9"/>
      <c r="E57" s="31"/>
    </row>
    <row r="58" spans="2:25" x14ac:dyDescent="0.3">
      <c r="B58" s="9"/>
      <c r="C58" s="9"/>
      <c r="D58" s="9"/>
      <c r="E58" s="31"/>
    </row>
    <row r="59" spans="2:25" x14ac:dyDescent="0.3">
      <c r="B59" s="9"/>
      <c r="C59" s="9"/>
      <c r="D59" s="9"/>
      <c r="E59" s="31"/>
    </row>
    <row r="60" spans="2:25" x14ac:dyDescent="0.3">
      <c r="B60" s="9"/>
      <c r="C60" s="9"/>
      <c r="D60" s="9"/>
      <c r="E60" s="31"/>
    </row>
    <row r="61" spans="2:25" x14ac:dyDescent="0.3">
      <c r="B61" s="9"/>
      <c r="C61" s="9"/>
      <c r="D61" s="9"/>
      <c r="E61" s="31"/>
    </row>
    <row r="62" spans="2:25" x14ac:dyDescent="0.3">
      <c r="B62" s="9"/>
      <c r="C62" s="9"/>
      <c r="D62" s="9"/>
      <c r="E62" s="31"/>
    </row>
    <row r="63" spans="2:25" x14ac:dyDescent="0.3">
      <c r="B63" s="9"/>
      <c r="C63" s="9"/>
      <c r="D63" s="9"/>
      <c r="E63" s="31"/>
    </row>
    <row r="64" spans="2:25" x14ac:dyDescent="0.3">
      <c r="B64" s="9"/>
      <c r="C64" s="9"/>
      <c r="D64" s="9"/>
      <c r="E64" s="31"/>
    </row>
  </sheetData>
  <mergeCells count="11">
    <mergeCell ref="R6:Y6"/>
    <mergeCell ref="R18:Y18"/>
    <mergeCell ref="R30:Y30"/>
    <mergeCell ref="R42:Y42"/>
    <mergeCell ref="D2:E2"/>
    <mergeCell ref="D3:E3"/>
    <mergeCell ref="D4:E4"/>
    <mergeCell ref="B42:E42"/>
    <mergeCell ref="B30:E30"/>
    <mergeCell ref="B18:E18"/>
    <mergeCell ref="B6:E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71A48-C2B9-4203-8D04-10FD449BC579}">
  <sheetPr codeName="Foglio7"/>
  <dimension ref="B2:Y49"/>
  <sheetViews>
    <sheetView topLeftCell="G1" zoomScale="78" workbookViewId="0">
      <selection activeCell="R54" sqref="R54"/>
    </sheetView>
  </sheetViews>
  <sheetFormatPr defaultRowHeight="14.4" x14ac:dyDescent="0.3"/>
  <cols>
    <col min="2" max="2" width="17.77734375" bestFit="1" customWidth="1"/>
    <col min="3" max="3" width="18.5546875" bestFit="1" customWidth="1"/>
    <col min="4" max="4" width="17.109375" bestFit="1" customWidth="1"/>
    <col min="5" max="5" width="12.77734375" bestFit="1" customWidth="1"/>
    <col min="18" max="18" width="17.77734375" bestFit="1" customWidth="1"/>
    <col min="19" max="19" width="9.109375" customWidth="1"/>
    <col min="20" max="20" width="11.21875" customWidth="1"/>
    <col min="21" max="21" width="11.77734375" customWidth="1"/>
    <col min="22" max="22" width="10.33203125" bestFit="1" customWidth="1"/>
    <col min="23" max="23" width="7.21875" bestFit="1" customWidth="1"/>
    <col min="24" max="24" width="12.109375" bestFit="1" customWidth="1"/>
    <col min="25" max="25" width="24.77734375" style="19" bestFit="1" customWidth="1"/>
  </cols>
  <sheetData>
    <row r="2" spans="2:25" x14ac:dyDescent="0.3">
      <c r="B2" s="11" t="s">
        <v>34</v>
      </c>
      <c r="C2" s="12" t="s">
        <v>35</v>
      </c>
      <c r="D2" s="46" t="s">
        <v>36</v>
      </c>
      <c r="E2" s="46"/>
      <c r="G2" s="34"/>
    </row>
    <row r="3" spans="2:25" x14ac:dyDescent="0.3">
      <c r="B3" s="10" t="s">
        <v>1</v>
      </c>
      <c r="C3" s="22" t="s">
        <v>37</v>
      </c>
      <c r="D3" s="52" t="s">
        <v>39</v>
      </c>
      <c r="E3" s="52"/>
    </row>
    <row r="4" spans="2:25" x14ac:dyDescent="0.3">
      <c r="B4" s="10" t="s">
        <v>3</v>
      </c>
      <c r="C4" s="22" t="s">
        <v>46</v>
      </c>
      <c r="D4" s="52" t="s">
        <v>39</v>
      </c>
      <c r="E4" s="52"/>
    </row>
    <row r="5" spans="2:25" ht="28.8" x14ac:dyDescent="0.3">
      <c r="B5" s="14" t="s">
        <v>4</v>
      </c>
      <c r="C5" s="15" t="s">
        <v>50</v>
      </c>
      <c r="D5" s="52" t="s">
        <v>39</v>
      </c>
      <c r="E5" s="52"/>
    </row>
    <row r="7" spans="2:25" ht="14.25" customHeight="1" x14ac:dyDescent="0.3">
      <c r="B7" s="45" t="s">
        <v>6</v>
      </c>
      <c r="C7" s="45"/>
      <c r="D7" s="45"/>
      <c r="E7" s="45"/>
      <c r="R7" s="45" t="s">
        <v>6</v>
      </c>
      <c r="S7" s="45"/>
      <c r="T7" s="45"/>
      <c r="U7" s="45"/>
      <c r="V7" s="45"/>
      <c r="W7" s="45"/>
      <c r="X7" s="45"/>
      <c r="Y7" s="45"/>
    </row>
    <row r="8" spans="2:25" x14ac:dyDescent="0.3">
      <c r="B8" s="24" t="s">
        <v>5</v>
      </c>
      <c r="C8" s="24" t="s">
        <v>52</v>
      </c>
      <c r="D8" s="24" t="s">
        <v>51</v>
      </c>
      <c r="E8" s="24" t="s">
        <v>64</v>
      </c>
      <c r="R8" s="6" t="s">
        <v>5</v>
      </c>
      <c r="S8" s="6" t="s">
        <v>48</v>
      </c>
      <c r="T8" s="6" t="s">
        <v>66</v>
      </c>
      <c r="U8" s="6" t="s">
        <v>54</v>
      </c>
      <c r="V8" s="6" t="s">
        <v>56</v>
      </c>
      <c r="W8" s="6" t="s">
        <v>55</v>
      </c>
      <c r="X8" s="6" t="s">
        <v>57</v>
      </c>
      <c r="Y8" s="6" t="s">
        <v>61</v>
      </c>
    </row>
    <row r="9" spans="2:25" x14ac:dyDescent="0.3">
      <c r="B9" s="3" t="s">
        <v>18</v>
      </c>
      <c r="C9" s="8">
        <v>0.84</v>
      </c>
      <c r="D9" s="8">
        <f>RISULTATI!AN4</f>
        <v>0.84000000000000019</v>
      </c>
      <c r="E9" s="28">
        <f>D9-C9</f>
        <v>0</v>
      </c>
      <c r="G9" s="23"/>
      <c r="R9" s="3" t="s">
        <v>18</v>
      </c>
      <c r="S9" s="43">
        <f t="shared" ref="S9:T16" si="0">C9</f>
        <v>0.84</v>
      </c>
      <c r="T9" s="43">
        <f t="shared" si="0"/>
        <v>0.84000000000000019</v>
      </c>
      <c r="U9" s="44">
        <v>50</v>
      </c>
      <c r="V9" s="44">
        <v>0</v>
      </c>
      <c r="W9" s="44">
        <v>1</v>
      </c>
      <c r="X9" s="44">
        <v>1</v>
      </c>
      <c r="Y9" s="5" t="str">
        <f t="shared" ref="Y9:Y16" si="1">IF(X9&lt;0.05,"SI","NO")</f>
        <v>NO</v>
      </c>
    </row>
    <row r="10" spans="2:25" x14ac:dyDescent="0.3">
      <c r="B10" s="3" t="s">
        <v>20</v>
      </c>
      <c r="C10" s="8">
        <v>0.66</v>
      </c>
      <c r="D10" s="8">
        <f>RISULTATI!AN5</f>
        <v>0.8600000000000001</v>
      </c>
      <c r="E10" s="28">
        <f t="shared" ref="E10:E16" si="2">D10-C10</f>
        <v>0.20000000000000007</v>
      </c>
      <c r="G10" s="23"/>
      <c r="R10" s="3" t="s">
        <v>20</v>
      </c>
      <c r="S10" s="43">
        <f t="shared" si="0"/>
        <v>0.66</v>
      </c>
      <c r="T10" s="43">
        <f t="shared" si="0"/>
        <v>0.8600000000000001</v>
      </c>
      <c r="U10" s="44">
        <v>50</v>
      </c>
      <c r="V10" s="44">
        <v>8.33</v>
      </c>
      <c r="W10" s="44">
        <v>3.8999999999999998E-3</v>
      </c>
      <c r="X10" s="44">
        <v>6.3E-3</v>
      </c>
      <c r="Y10" s="33" t="str">
        <f t="shared" si="1"/>
        <v>SI</v>
      </c>
    </row>
    <row r="11" spans="2:25" x14ac:dyDescent="0.3">
      <c r="B11" s="3" t="s">
        <v>22</v>
      </c>
      <c r="C11" s="8">
        <v>0.5</v>
      </c>
      <c r="D11" s="8">
        <f>RISULTATI!AN6</f>
        <v>0.62000000000000033</v>
      </c>
      <c r="E11" s="28">
        <f t="shared" si="2"/>
        <v>0.12000000000000033</v>
      </c>
      <c r="G11" s="23"/>
      <c r="R11" s="3" t="s">
        <v>22</v>
      </c>
      <c r="S11" s="43">
        <f t="shared" si="0"/>
        <v>0.5</v>
      </c>
      <c r="T11" s="43">
        <f t="shared" si="0"/>
        <v>0.62000000000000033</v>
      </c>
      <c r="U11" s="44">
        <v>50</v>
      </c>
      <c r="V11" s="44">
        <v>3.6</v>
      </c>
      <c r="W11" s="44">
        <v>5.7799999999999997E-2</v>
      </c>
      <c r="X11" s="44">
        <v>0.1094</v>
      </c>
      <c r="Y11" s="5" t="str">
        <f t="shared" si="1"/>
        <v>NO</v>
      </c>
    </row>
    <row r="12" spans="2:25" x14ac:dyDescent="0.3">
      <c r="B12" s="3" t="s">
        <v>24</v>
      </c>
      <c r="C12" s="8">
        <v>0.04</v>
      </c>
      <c r="D12" s="8">
        <f>RISULTATI!AN7</f>
        <v>0.68000000000000038</v>
      </c>
      <c r="E12" s="28">
        <f t="shared" si="2"/>
        <v>0.64000000000000035</v>
      </c>
      <c r="G12" s="23"/>
      <c r="R12" s="3" t="s">
        <v>24</v>
      </c>
      <c r="S12" s="43">
        <f t="shared" si="0"/>
        <v>0.04</v>
      </c>
      <c r="T12" s="43">
        <f t="shared" si="0"/>
        <v>0.68000000000000038</v>
      </c>
      <c r="U12" s="44">
        <v>50</v>
      </c>
      <c r="V12" s="44">
        <v>32</v>
      </c>
      <c r="W12" s="44">
        <v>0</v>
      </c>
      <c r="X12" s="44">
        <v>0</v>
      </c>
      <c r="Y12" s="33" t="str">
        <f t="shared" si="1"/>
        <v>SI</v>
      </c>
    </row>
    <row r="13" spans="2:25" x14ac:dyDescent="0.3">
      <c r="B13" s="3" t="s">
        <v>26</v>
      </c>
      <c r="C13" s="8">
        <v>0.04</v>
      </c>
      <c r="D13" s="8">
        <f>RISULTATI!AN8</f>
        <v>0.38000000000000012</v>
      </c>
      <c r="E13" s="28">
        <f t="shared" si="2"/>
        <v>0.34000000000000014</v>
      </c>
      <c r="G13" s="23"/>
      <c r="R13" s="3" t="s">
        <v>26</v>
      </c>
      <c r="S13" s="43">
        <f t="shared" si="0"/>
        <v>0.04</v>
      </c>
      <c r="T13" s="43">
        <f t="shared" si="0"/>
        <v>0.38000000000000012</v>
      </c>
      <c r="U13" s="44">
        <v>50</v>
      </c>
      <c r="V13" s="44">
        <v>17</v>
      </c>
      <c r="W13" s="44">
        <v>0</v>
      </c>
      <c r="X13" s="44">
        <v>0</v>
      </c>
      <c r="Y13" s="33" t="str">
        <f t="shared" si="1"/>
        <v>SI</v>
      </c>
    </row>
    <row r="14" spans="2:25" x14ac:dyDescent="0.3">
      <c r="B14" s="3" t="s">
        <v>28</v>
      </c>
      <c r="C14" s="8">
        <v>0.64</v>
      </c>
      <c r="D14" s="8">
        <f>RISULTATI!AN9</f>
        <v>0.80000000000000038</v>
      </c>
      <c r="E14" s="28">
        <f t="shared" si="2"/>
        <v>0.16000000000000036</v>
      </c>
      <c r="G14" s="23"/>
      <c r="R14" s="3" t="s">
        <v>28</v>
      </c>
      <c r="S14" s="43">
        <f t="shared" si="0"/>
        <v>0.64</v>
      </c>
      <c r="T14" s="43">
        <f t="shared" si="0"/>
        <v>0.80000000000000038</v>
      </c>
      <c r="U14" s="44">
        <v>50</v>
      </c>
      <c r="V14" s="44">
        <v>4.57</v>
      </c>
      <c r="W14" s="44">
        <v>3.2500000000000001E-2</v>
      </c>
      <c r="X14" s="44">
        <v>5.74E-2</v>
      </c>
      <c r="Y14" s="5" t="str">
        <f t="shared" si="1"/>
        <v>NO</v>
      </c>
    </row>
    <row r="15" spans="2:25" x14ac:dyDescent="0.3">
      <c r="B15" s="3" t="s">
        <v>30</v>
      </c>
      <c r="C15" s="8">
        <v>0</v>
      </c>
      <c r="D15" s="8">
        <f>RISULTATI!AN10</f>
        <v>0.54000000000000026</v>
      </c>
      <c r="E15" s="28">
        <f t="shared" si="2"/>
        <v>0.54000000000000026</v>
      </c>
      <c r="G15" s="23"/>
      <c r="R15" s="3" t="s">
        <v>30</v>
      </c>
      <c r="S15" s="43">
        <f t="shared" si="0"/>
        <v>0</v>
      </c>
      <c r="T15" s="43">
        <f t="shared" si="0"/>
        <v>0.54000000000000026</v>
      </c>
      <c r="U15" s="44">
        <v>50</v>
      </c>
      <c r="V15" s="44">
        <v>27</v>
      </c>
      <c r="W15" s="44">
        <v>0</v>
      </c>
      <c r="X15" s="44">
        <v>0</v>
      </c>
      <c r="Y15" s="33" t="str">
        <f t="shared" si="1"/>
        <v>SI</v>
      </c>
    </row>
    <row r="16" spans="2:25" x14ac:dyDescent="0.3">
      <c r="B16" s="3" t="s">
        <v>32</v>
      </c>
      <c r="C16" s="8">
        <v>0.02</v>
      </c>
      <c r="D16" s="8">
        <f>RISULTATI!AN11</f>
        <v>0.68000000000000038</v>
      </c>
      <c r="E16" s="28">
        <f t="shared" si="2"/>
        <v>0.66000000000000036</v>
      </c>
      <c r="G16" s="23"/>
      <c r="R16" s="3" t="s">
        <v>32</v>
      </c>
      <c r="S16" s="43">
        <f t="shared" si="0"/>
        <v>0.02</v>
      </c>
      <c r="T16" s="43">
        <f t="shared" si="0"/>
        <v>0.68000000000000038</v>
      </c>
      <c r="U16" s="44">
        <v>50</v>
      </c>
      <c r="V16" s="44">
        <v>31.11</v>
      </c>
      <c r="W16" s="44">
        <v>0</v>
      </c>
      <c r="X16" s="44">
        <v>0</v>
      </c>
      <c r="Y16" s="33" t="str">
        <f t="shared" si="1"/>
        <v>SI</v>
      </c>
    </row>
    <row r="21" spans="2:25" x14ac:dyDescent="0.3">
      <c r="G21" s="34"/>
    </row>
    <row r="23" spans="2:25" x14ac:dyDescent="0.3">
      <c r="B23" s="45" t="s">
        <v>16</v>
      </c>
      <c r="C23" s="45"/>
      <c r="D23" s="45"/>
      <c r="E23" s="45"/>
      <c r="R23" s="45" t="s">
        <v>16</v>
      </c>
      <c r="S23" s="45"/>
      <c r="T23" s="45"/>
      <c r="U23" s="45"/>
      <c r="V23" s="45"/>
      <c r="W23" s="45"/>
      <c r="X23" s="45"/>
      <c r="Y23" s="45"/>
    </row>
    <row r="24" spans="2:25" x14ac:dyDescent="0.3">
      <c r="B24" s="6" t="s">
        <v>5</v>
      </c>
      <c r="C24" s="6" t="s">
        <v>48</v>
      </c>
      <c r="D24" s="6" t="s">
        <v>51</v>
      </c>
      <c r="E24" s="6" t="s">
        <v>64</v>
      </c>
      <c r="R24" s="6" t="s">
        <v>5</v>
      </c>
      <c r="S24" s="6" t="s">
        <v>48</v>
      </c>
      <c r="T24" s="6" t="s">
        <v>66</v>
      </c>
      <c r="U24" s="6" t="s">
        <v>54</v>
      </c>
      <c r="V24" s="6" t="s">
        <v>56</v>
      </c>
      <c r="W24" s="6" t="s">
        <v>55</v>
      </c>
      <c r="X24" s="6" t="s">
        <v>57</v>
      </c>
      <c r="Y24" s="6" t="s">
        <v>61</v>
      </c>
    </row>
    <row r="25" spans="2:25" x14ac:dyDescent="0.3">
      <c r="B25" s="3" t="s">
        <v>18</v>
      </c>
      <c r="C25" s="8">
        <f>RISULTATI!AG4</f>
        <v>0.9</v>
      </c>
      <c r="D25" s="8">
        <f>RISULTATI!AO4</f>
        <v>0.90000000000000036</v>
      </c>
      <c r="E25" s="28">
        <f>D25-C25</f>
        <v>0</v>
      </c>
      <c r="R25" s="3" t="s">
        <v>18</v>
      </c>
      <c r="S25" s="43">
        <f t="shared" ref="S25:T32" si="3">C25</f>
        <v>0.9</v>
      </c>
      <c r="T25" s="43">
        <f t="shared" si="3"/>
        <v>0.90000000000000036</v>
      </c>
      <c r="U25" s="44">
        <v>30</v>
      </c>
      <c r="V25" s="44">
        <v>0</v>
      </c>
      <c r="W25" s="44">
        <v>1</v>
      </c>
      <c r="X25" s="44">
        <v>1</v>
      </c>
      <c r="Y25" s="5" t="str">
        <f t="shared" ref="Y25:Y32" si="4">IF(X25&lt;0.05,"SI","NO")</f>
        <v>NO</v>
      </c>
    </row>
    <row r="26" spans="2:25" x14ac:dyDescent="0.3">
      <c r="B26" s="3" t="s">
        <v>20</v>
      </c>
      <c r="C26" s="8">
        <f>RISULTATI!AG5</f>
        <v>0.73333333333333328</v>
      </c>
      <c r="D26" s="8">
        <f>RISULTATI!AO5</f>
        <v>0.93333333333333368</v>
      </c>
      <c r="E26" s="28">
        <f t="shared" ref="E26:E32" si="5">D26-C26</f>
        <v>0.2000000000000004</v>
      </c>
      <c r="R26" s="3" t="s">
        <v>20</v>
      </c>
      <c r="S26" s="43">
        <f t="shared" si="3"/>
        <v>0.73333333333333328</v>
      </c>
      <c r="T26" s="43">
        <f t="shared" si="3"/>
        <v>0.93333333333333368</v>
      </c>
      <c r="U26" s="44">
        <v>30</v>
      </c>
      <c r="V26" s="44">
        <v>4.5</v>
      </c>
      <c r="W26" s="44">
        <v>3.39E-2</v>
      </c>
      <c r="X26" s="44">
        <v>7.0300000000000001E-2</v>
      </c>
      <c r="Y26" s="5" t="str">
        <f t="shared" si="4"/>
        <v>NO</v>
      </c>
    </row>
    <row r="27" spans="2:25" x14ac:dyDescent="0.3">
      <c r="B27" s="3" t="s">
        <v>22</v>
      </c>
      <c r="C27" s="8">
        <f>RISULTATI!AG6</f>
        <v>0.6333333333333333</v>
      </c>
      <c r="D27" s="8">
        <f>RISULTATI!AO6</f>
        <v>0.7333333333333335</v>
      </c>
      <c r="E27" s="28">
        <f t="shared" si="5"/>
        <v>0.1000000000000002</v>
      </c>
      <c r="R27" s="3" t="s">
        <v>22</v>
      </c>
      <c r="S27" s="43">
        <f t="shared" si="3"/>
        <v>0.6333333333333333</v>
      </c>
      <c r="T27" s="43">
        <f t="shared" si="3"/>
        <v>0.7333333333333335</v>
      </c>
      <c r="U27" s="44">
        <v>30</v>
      </c>
      <c r="V27" s="44">
        <v>1.8</v>
      </c>
      <c r="W27" s="44">
        <v>0.1797</v>
      </c>
      <c r="X27" s="44">
        <v>0.375</v>
      </c>
      <c r="Y27" s="5" t="str">
        <f t="shared" si="4"/>
        <v>NO</v>
      </c>
    </row>
    <row r="28" spans="2:25" x14ac:dyDescent="0.3">
      <c r="B28" s="3" t="s">
        <v>24</v>
      </c>
      <c r="C28" s="8">
        <f>RISULTATI!AG7</f>
        <v>3.3333333333333333E-2</v>
      </c>
      <c r="D28" s="8">
        <f>RISULTATI!AO7</f>
        <v>0.76666666666666694</v>
      </c>
      <c r="E28" s="28">
        <f t="shared" si="5"/>
        <v>0.73333333333333361</v>
      </c>
      <c r="R28" s="3" t="s">
        <v>24</v>
      </c>
      <c r="S28" s="43">
        <f t="shared" si="3"/>
        <v>3.3333333333333333E-2</v>
      </c>
      <c r="T28" s="43">
        <f t="shared" si="3"/>
        <v>0.76666666666666694</v>
      </c>
      <c r="U28" s="44">
        <v>30</v>
      </c>
      <c r="V28" s="44">
        <v>22</v>
      </c>
      <c r="W28" s="44">
        <v>0</v>
      </c>
      <c r="X28" s="44">
        <v>0</v>
      </c>
      <c r="Y28" s="33" t="str">
        <f t="shared" si="4"/>
        <v>SI</v>
      </c>
    </row>
    <row r="29" spans="2:25" x14ac:dyDescent="0.3">
      <c r="B29" s="3" t="s">
        <v>26</v>
      </c>
      <c r="C29" s="8">
        <f>RISULTATI!AG8</f>
        <v>3.3333333333333333E-2</v>
      </c>
      <c r="D29" s="8">
        <f>RISULTATI!AO8</f>
        <v>0.46666666666666673</v>
      </c>
      <c r="E29" s="28">
        <f t="shared" si="5"/>
        <v>0.4333333333333334</v>
      </c>
      <c r="R29" s="3" t="s">
        <v>26</v>
      </c>
      <c r="S29" s="43">
        <f t="shared" si="3"/>
        <v>3.3333333333333333E-2</v>
      </c>
      <c r="T29" s="43">
        <f t="shared" si="3"/>
        <v>0.46666666666666673</v>
      </c>
      <c r="U29" s="44">
        <v>30</v>
      </c>
      <c r="V29" s="44">
        <v>13</v>
      </c>
      <c r="W29" s="44">
        <v>2.9999999999999997E-4</v>
      </c>
      <c r="X29" s="44">
        <v>2.0000000000000001E-4</v>
      </c>
      <c r="Y29" s="33" t="str">
        <f t="shared" si="4"/>
        <v>SI</v>
      </c>
    </row>
    <row r="30" spans="2:25" x14ac:dyDescent="0.3">
      <c r="B30" s="3" t="s">
        <v>28</v>
      </c>
      <c r="C30" s="8">
        <f>RISULTATI!AG9</f>
        <v>0.7</v>
      </c>
      <c r="D30" s="8">
        <f>RISULTATI!AO9</f>
        <v>0.83333333333333359</v>
      </c>
      <c r="E30" s="28">
        <f t="shared" si="5"/>
        <v>0.13333333333333364</v>
      </c>
      <c r="R30" s="3" t="s">
        <v>28</v>
      </c>
      <c r="S30" s="43">
        <f t="shared" si="3"/>
        <v>0.7</v>
      </c>
      <c r="T30" s="43">
        <f t="shared" si="3"/>
        <v>0.83333333333333359</v>
      </c>
      <c r="U30" s="44">
        <v>30</v>
      </c>
      <c r="V30" s="44">
        <v>2</v>
      </c>
      <c r="W30" s="44">
        <v>0.1573</v>
      </c>
      <c r="X30" s="44">
        <v>0.28910000000000002</v>
      </c>
      <c r="Y30" s="5" t="str">
        <f t="shared" si="4"/>
        <v>NO</v>
      </c>
    </row>
    <row r="31" spans="2:25" x14ac:dyDescent="0.3">
      <c r="B31" s="3" t="s">
        <v>30</v>
      </c>
      <c r="C31" s="8">
        <f>RISULTATI!AG10</f>
        <v>0</v>
      </c>
      <c r="D31" s="8">
        <f>RISULTATI!AO10</f>
        <v>0.6000000000000002</v>
      </c>
      <c r="E31" s="28">
        <f t="shared" si="5"/>
        <v>0.6000000000000002</v>
      </c>
      <c r="R31" s="3" t="s">
        <v>30</v>
      </c>
      <c r="S31" s="43">
        <f t="shared" si="3"/>
        <v>0</v>
      </c>
      <c r="T31" s="43">
        <f t="shared" si="3"/>
        <v>0.6000000000000002</v>
      </c>
      <c r="U31" s="44">
        <v>30</v>
      </c>
      <c r="V31" s="44">
        <v>18</v>
      </c>
      <c r="W31" s="44">
        <v>0</v>
      </c>
      <c r="X31" s="44">
        <v>0</v>
      </c>
      <c r="Y31" s="33" t="str">
        <f t="shared" si="4"/>
        <v>SI</v>
      </c>
    </row>
    <row r="32" spans="2:25" x14ac:dyDescent="0.3">
      <c r="B32" s="3" t="s">
        <v>32</v>
      </c>
      <c r="C32" s="8">
        <f>RISULTATI!AG11</f>
        <v>3.3333333333333333E-2</v>
      </c>
      <c r="D32" s="8">
        <f>RISULTATI!AO11</f>
        <v>0.80000000000000027</v>
      </c>
      <c r="E32" s="28">
        <f t="shared" si="5"/>
        <v>0.76666666666666694</v>
      </c>
      <c r="R32" s="3" t="s">
        <v>32</v>
      </c>
      <c r="S32" s="43">
        <f t="shared" si="3"/>
        <v>3.3333333333333333E-2</v>
      </c>
      <c r="T32" s="43">
        <f t="shared" si="3"/>
        <v>0.80000000000000027</v>
      </c>
      <c r="U32" s="44">
        <v>30</v>
      </c>
      <c r="V32" s="44">
        <v>21.16</v>
      </c>
      <c r="W32" s="44">
        <v>0</v>
      </c>
      <c r="X32" s="44">
        <v>0</v>
      </c>
      <c r="Y32" s="33" t="str">
        <f t="shared" si="4"/>
        <v>SI</v>
      </c>
    </row>
    <row r="40" spans="2:25" x14ac:dyDescent="0.3">
      <c r="B40" s="45" t="s">
        <v>17</v>
      </c>
      <c r="C40" s="45"/>
      <c r="D40" s="45"/>
      <c r="E40" s="45"/>
      <c r="R40" s="45" t="s">
        <v>17</v>
      </c>
      <c r="S40" s="45"/>
      <c r="T40" s="45"/>
      <c r="U40" s="45"/>
      <c r="V40" s="45"/>
      <c r="W40" s="45"/>
      <c r="X40" s="45"/>
      <c r="Y40" s="45"/>
    </row>
    <row r="41" spans="2:25" x14ac:dyDescent="0.3">
      <c r="B41" s="6" t="s">
        <v>5</v>
      </c>
      <c r="C41" s="6" t="s">
        <v>52</v>
      </c>
      <c r="D41" s="6" t="s">
        <v>51</v>
      </c>
      <c r="E41" s="6" t="s">
        <v>64</v>
      </c>
      <c r="G41" s="34"/>
      <c r="R41" s="6" t="s">
        <v>5</v>
      </c>
      <c r="S41" s="6" t="s">
        <v>48</v>
      </c>
      <c r="T41" s="6" t="s">
        <v>66</v>
      </c>
      <c r="U41" s="6" t="s">
        <v>54</v>
      </c>
      <c r="V41" s="6" t="s">
        <v>56</v>
      </c>
      <c r="W41" s="6" t="s">
        <v>55</v>
      </c>
      <c r="X41" s="6" t="s">
        <v>57</v>
      </c>
      <c r="Y41" s="6" t="s">
        <v>61</v>
      </c>
    </row>
    <row r="42" spans="2:25" x14ac:dyDescent="0.3">
      <c r="B42" s="3" t="s">
        <v>18</v>
      </c>
      <c r="C42" s="8">
        <f>RISULTATI!AH4</f>
        <v>0.75</v>
      </c>
      <c r="D42" s="8">
        <f>RISULTATI!AP4</f>
        <v>0.75000000000000011</v>
      </c>
      <c r="E42" s="28">
        <f>D42-C42</f>
        <v>0</v>
      </c>
      <c r="R42" s="3" t="s">
        <v>18</v>
      </c>
      <c r="S42" s="7">
        <f t="shared" ref="S42:T49" si="6">C42</f>
        <v>0.75</v>
      </c>
      <c r="T42" s="7">
        <f t="shared" si="6"/>
        <v>0.75000000000000011</v>
      </c>
      <c r="U42" s="5">
        <v>20</v>
      </c>
      <c r="V42" s="5">
        <v>0</v>
      </c>
      <c r="W42" s="5">
        <v>1</v>
      </c>
      <c r="X42" s="5">
        <v>1</v>
      </c>
      <c r="Y42" s="5" t="str">
        <f t="shared" ref="Y42:Y49" si="7">IF(X42&lt;0.05,"SI","NO")</f>
        <v>NO</v>
      </c>
    </row>
    <row r="43" spans="2:25" x14ac:dyDescent="0.3">
      <c r="B43" s="3" t="s">
        <v>20</v>
      </c>
      <c r="C43" s="8">
        <f>RISULTATI!AH5</f>
        <v>0.55000000000000004</v>
      </c>
      <c r="D43" s="8">
        <f>RISULTATI!AP5</f>
        <v>0.75000000000000011</v>
      </c>
      <c r="E43" s="28">
        <f t="shared" ref="E43:E49" si="8">D43-C43</f>
        <v>0.20000000000000007</v>
      </c>
      <c r="R43" s="3" t="s">
        <v>20</v>
      </c>
      <c r="S43" s="7">
        <f t="shared" si="6"/>
        <v>0.55000000000000004</v>
      </c>
      <c r="T43" s="7">
        <f t="shared" si="6"/>
        <v>0.75000000000000011</v>
      </c>
      <c r="U43" s="5">
        <v>20</v>
      </c>
      <c r="V43" s="5">
        <v>4</v>
      </c>
      <c r="W43" s="5">
        <v>4.5499999999999999E-2</v>
      </c>
      <c r="X43" s="5">
        <v>0.125</v>
      </c>
      <c r="Y43" s="5" t="str">
        <f t="shared" si="7"/>
        <v>NO</v>
      </c>
    </row>
    <row r="44" spans="2:25" x14ac:dyDescent="0.3">
      <c r="B44" s="3" t="s">
        <v>22</v>
      </c>
      <c r="C44" s="8">
        <f>RISULTATI!AH6</f>
        <v>0.3</v>
      </c>
      <c r="D44" s="8">
        <f>RISULTATI!AP6</f>
        <v>0.44999999999999996</v>
      </c>
      <c r="E44" s="28">
        <f t="shared" si="8"/>
        <v>0.14999999999999997</v>
      </c>
      <c r="R44" s="3" t="s">
        <v>22</v>
      </c>
      <c r="S44" s="7">
        <f t="shared" si="6"/>
        <v>0.3</v>
      </c>
      <c r="T44" s="7">
        <f t="shared" si="6"/>
        <v>0.44999999999999996</v>
      </c>
      <c r="U44" s="5">
        <v>20</v>
      </c>
      <c r="V44" s="5">
        <v>1.8</v>
      </c>
      <c r="W44" s="5">
        <v>0.1797</v>
      </c>
      <c r="X44" s="5">
        <v>0.375</v>
      </c>
      <c r="Y44" s="5" t="str">
        <f t="shared" si="7"/>
        <v>NO</v>
      </c>
    </row>
    <row r="45" spans="2:25" x14ac:dyDescent="0.3">
      <c r="B45" s="3" t="s">
        <v>24</v>
      </c>
      <c r="C45" s="8">
        <f>RISULTATI!AH7</f>
        <v>0.05</v>
      </c>
      <c r="D45" s="8">
        <f>RISULTATI!AP7</f>
        <v>0.54999999999999993</v>
      </c>
      <c r="E45" s="28">
        <f t="shared" si="8"/>
        <v>0.49999999999999994</v>
      </c>
      <c r="R45" s="3" t="s">
        <v>24</v>
      </c>
      <c r="S45" s="7">
        <f t="shared" si="6"/>
        <v>0.05</v>
      </c>
      <c r="T45" s="7">
        <f t="shared" si="6"/>
        <v>0.54999999999999993</v>
      </c>
      <c r="U45" s="5">
        <v>20</v>
      </c>
      <c r="V45" s="5">
        <v>10</v>
      </c>
      <c r="W45" s="5">
        <v>1.6000000000000001E-3</v>
      </c>
      <c r="X45" s="5">
        <v>2E-3</v>
      </c>
      <c r="Y45" s="33" t="str">
        <f t="shared" si="7"/>
        <v>SI</v>
      </c>
    </row>
    <row r="46" spans="2:25" x14ac:dyDescent="0.3">
      <c r="B46" s="3" t="s">
        <v>26</v>
      </c>
      <c r="C46" s="8">
        <f>RISULTATI!AH8</f>
        <v>0.05</v>
      </c>
      <c r="D46" s="8">
        <f>RISULTATI!AP8</f>
        <v>0.25</v>
      </c>
      <c r="E46" s="28">
        <f t="shared" si="8"/>
        <v>0.2</v>
      </c>
      <c r="R46" s="3" t="s">
        <v>26</v>
      </c>
      <c r="S46" s="7">
        <f t="shared" si="6"/>
        <v>0.05</v>
      </c>
      <c r="T46" s="7">
        <f t="shared" si="6"/>
        <v>0.25</v>
      </c>
      <c r="U46" s="5">
        <v>20</v>
      </c>
      <c r="V46" s="5">
        <v>4</v>
      </c>
      <c r="W46" s="5">
        <v>4.5499999999999999E-2</v>
      </c>
      <c r="X46" s="5">
        <v>0.125</v>
      </c>
      <c r="Y46" s="5" t="str">
        <f t="shared" si="7"/>
        <v>NO</v>
      </c>
    </row>
    <row r="47" spans="2:25" x14ac:dyDescent="0.3">
      <c r="B47" s="3" t="s">
        <v>28</v>
      </c>
      <c r="C47" s="8">
        <f>RISULTATI!AH9</f>
        <v>0.55000000000000004</v>
      </c>
      <c r="D47" s="8">
        <f>RISULTATI!AP9</f>
        <v>0.75000000000000011</v>
      </c>
      <c r="E47" s="28">
        <f t="shared" si="8"/>
        <v>0.20000000000000007</v>
      </c>
      <c r="R47" s="3" t="s">
        <v>28</v>
      </c>
      <c r="S47" s="7">
        <f t="shared" si="6"/>
        <v>0.55000000000000004</v>
      </c>
      <c r="T47" s="7">
        <f t="shared" si="6"/>
        <v>0.75000000000000011</v>
      </c>
      <c r="U47" s="5">
        <v>20</v>
      </c>
      <c r="V47" s="5">
        <v>2.67</v>
      </c>
      <c r="W47" s="5">
        <v>0.10249999999999999</v>
      </c>
      <c r="X47" s="5">
        <v>0.21879999999999999</v>
      </c>
      <c r="Y47" s="5" t="str">
        <f t="shared" si="7"/>
        <v>NO</v>
      </c>
    </row>
    <row r="48" spans="2:25" x14ac:dyDescent="0.3">
      <c r="B48" s="3" t="s">
        <v>30</v>
      </c>
      <c r="C48" s="8">
        <f>RISULTATI!AH10</f>
        <v>0</v>
      </c>
      <c r="D48" s="8">
        <f>RISULTATI!AP10</f>
        <v>0.44999999999999996</v>
      </c>
      <c r="E48" s="28">
        <f t="shared" si="8"/>
        <v>0.44999999999999996</v>
      </c>
      <c r="R48" s="3" t="s">
        <v>30</v>
      </c>
      <c r="S48" s="7">
        <f t="shared" si="6"/>
        <v>0</v>
      </c>
      <c r="T48" s="7">
        <f t="shared" si="6"/>
        <v>0.44999999999999996</v>
      </c>
      <c r="U48" s="5">
        <v>20</v>
      </c>
      <c r="V48" s="5">
        <v>9</v>
      </c>
      <c r="W48" s="5">
        <v>2.7000000000000001E-3</v>
      </c>
      <c r="X48" s="5">
        <v>3.8999999999999998E-3</v>
      </c>
      <c r="Y48" s="33" t="str">
        <f t="shared" si="7"/>
        <v>SI</v>
      </c>
    </row>
    <row r="49" spans="2:25" x14ac:dyDescent="0.3">
      <c r="B49" s="3" t="s">
        <v>32</v>
      </c>
      <c r="C49" s="8">
        <f>RISULTATI!AH11</f>
        <v>0</v>
      </c>
      <c r="D49" s="8">
        <f>RISULTATI!AP11</f>
        <v>0.49999999999999994</v>
      </c>
      <c r="E49" s="28">
        <f t="shared" si="8"/>
        <v>0.49999999999999994</v>
      </c>
      <c r="R49" s="3" t="s">
        <v>32</v>
      </c>
      <c r="S49" s="7">
        <f t="shared" si="6"/>
        <v>0</v>
      </c>
      <c r="T49" s="7">
        <f t="shared" si="6"/>
        <v>0.49999999999999994</v>
      </c>
      <c r="U49" s="5">
        <v>20</v>
      </c>
      <c r="V49" s="5">
        <v>10</v>
      </c>
      <c r="W49" s="5">
        <v>1.6000000000000001E-3</v>
      </c>
      <c r="X49" s="5">
        <v>2E-3</v>
      </c>
      <c r="Y49" s="33" t="str">
        <f t="shared" si="7"/>
        <v>SI</v>
      </c>
    </row>
  </sheetData>
  <mergeCells count="10">
    <mergeCell ref="D2:E2"/>
    <mergeCell ref="D4:E4"/>
    <mergeCell ref="D5:E5"/>
    <mergeCell ref="D3:E3"/>
    <mergeCell ref="R7:Y7"/>
    <mergeCell ref="R23:Y23"/>
    <mergeCell ref="R40:Y40"/>
    <mergeCell ref="B23:E23"/>
    <mergeCell ref="B7:E7"/>
    <mergeCell ref="B40:E4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F9316-A708-49C9-B189-63426E60E129}">
  <dimension ref="B3:E12"/>
  <sheetViews>
    <sheetView tabSelected="1" zoomScale="85" workbookViewId="0">
      <selection activeCell="G27" sqref="G27"/>
    </sheetView>
  </sheetViews>
  <sheetFormatPr defaultRowHeight="14.4" x14ac:dyDescent="0.3"/>
  <cols>
    <col min="2" max="2" width="17.77734375" bestFit="1" customWidth="1"/>
  </cols>
  <sheetData>
    <row r="3" spans="2:5" x14ac:dyDescent="0.3">
      <c r="B3" s="45" t="s">
        <v>6</v>
      </c>
      <c r="C3" s="45"/>
      <c r="D3" s="45"/>
      <c r="E3" s="45"/>
    </row>
    <row r="4" spans="2:5" x14ac:dyDescent="0.3">
      <c r="B4" s="24" t="s">
        <v>5</v>
      </c>
      <c r="C4" s="24" t="s">
        <v>47</v>
      </c>
      <c r="D4" s="24" t="s">
        <v>52</v>
      </c>
      <c r="E4" s="24" t="s">
        <v>51</v>
      </c>
    </row>
    <row r="5" spans="2:5" x14ac:dyDescent="0.3">
      <c r="B5" s="3" t="s">
        <v>18</v>
      </c>
      <c r="C5" s="37">
        <v>0.86</v>
      </c>
      <c r="D5" s="8">
        <v>0.84</v>
      </c>
      <c r="E5" s="8">
        <v>0.84000000000000019</v>
      </c>
    </row>
    <row r="6" spans="2:5" x14ac:dyDescent="0.3">
      <c r="B6" s="3" t="s">
        <v>20</v>
      </c>
      <c r="C6" s="37">
        <v>0.72</v>
      </c>
      <c r="D6" s="8">
        <v>0.66</v>
      </c>
      <c r="E6" s="8">
        <v>0.8600000000000001</v>
      </c>
    </row>
    <row r="7" spans="2:5" x14ac:dyDescent="0.3">
      <c r="B7" s="3" t="s">
        <v>22</v>
      </c>
      <c r="C7" s="37">
        <v>0.52</v>
      </c>
      <c r="D7" s="8">
        <v>0.5</v>
      </c>
      <c r="E7" s="8">
        <v>0.62000000000000033</v>
      </c>
    </row>
    <row r="8" spans="2:5" x14ac:dyDescent="0.3">
      <c r="B8" s="3" t="s">
        <v>24</v>
      </c>
      <c r="C8" s="37">
        <v>0.04</v>
      </c>
      <c r="D8" s="8">
        <v>0.04</v>
      </c>
      <c r="E8" s="8">
        <v>0.68000000000000038</v>
      </c>
    </row>
    <row r="9" spans="2:5" x14ac:dyDescent="0.3">
      <c r="B9" s="3" t="s">
        <v>26</v>
      </c>
      <c r="C9" s="37">
        <v>0.04</v>
      </c>
      <c r="D9" s="8">
        <v>0.04</v>
      </c>
      <c r="E9" s="8">
        <v>0.38000000000000012</v>
      </c>
    </row>
    <row r="10" spans="2:5" x14ac:dyDescent="0.3">
      <c r="B10" s="3" t="s">
        <v>28</v>
      </c>
      <c r="C10" s="37">
        <v>0.68</v>
      </c>
      <c r="D10" s="8">
        <v>0.64</v>
      </c>
      <c r="E10" s="8">
        <v>0.80000000000000038</v>
      </c>
    </row>
    <row r="11" spans="2:5" x14ac:dyDescent="0.3">
      <c r="B11" s="3" t="s">
        <v>30</v>
      </c>
      <c r="C11" s="37">
        <v>0.04</v>
      </c>
      <c r="D11" s="8">
        <v>0</v>
      </c>
      <c r="E11" s="8">
        <v>0.54000000000000026</v>
      </c>
    </row>
    <row r="12" spans="2:5" x14ac:dyDescent="0.3">
      <c r="B12" s="3" t="s">
        <v>32</v>
      </c>
      <c r="C12" s="37">
        <v>0.04</v>
      </c>
      <c r="D12" s="8">
        <v>0.02</v>
      </c>
      <c r="E12" s="8">
        <v>0.68000000000000038</v>
      </c>
    </row>
  </sheetData>
  <mergeCells count="1">
    <mergeCell ref="B3:E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8F56C086F93946AA90258A02AD105C" ma:contentTypeVersion="6" ma:contentTypeDescription="Create a new document." ma:contentTypeScope="" ma:versionID="a4099611e054ae42f3f92c7a48ebcadb">
  <xsd:schema xmlns:xsd="http://www.w3.org/2001/XMLSchema" xmlns:xs="http://www.w3.org/2001/XMLSchema" xmlns:p="http://schemas.microsoft.com/office/2006/metadata/properties" xmlns:ns3="3bcde058-b1bc-49c3-a504-0a34b7bd926b" targetNamespace="http://schemas.microsoft.com/office/2006/metadata/properties" ma:root="true" ma:fieldsID="91c1196d31e02133f4fae636ae68a873" ns3:_="">
    <xsd:import namespace="3bcde058-b1bc-49c3-a504-0a34b7bd926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cde058-b1bc-49c3-a504-0a34b7bd92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bcde058-b1bc-49c3-a504-0a34b7bd926b" xsi:nil="true"/>
  </documentManagement>
</p:properties>
</file>

<file path=customXml/itemProps1.xml><?xml version="1.0" encoding="utf-8"?>
<ds:datastoreItem xmlns:ds="http://schemas.openxmlformats.org/officeDocument/2006/customXml" ds:itemID="{92624C78-0510-4369-A7DD-77C6FBD18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cde058-b1bc-49c3-a504-0a34b7bd92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DC5106-0D88-40EA-81CB-5C735109F3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59296-90F9-4BA2-8114-C7E56A4F3C9A}">
  <ds:schemaRefs>
    <ds:schemaRef ds:uri="http://purl.org/dc/terms/"/>
    <ds:schemaRef ds:uri="http://schemas.openxmlformats.org/package/2006/metadata/core-properties"/>
    <ds:schemaRef ds:uri="http://purl.org/dc/elements/1.1/"/>
    <ds:schemaRef ds:uri="3bcde058-b1bc-49c3-a504-0a34b7bd926b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RISULTATI</vt:lpstr>
      <vt:lpstr>B1 VS B2</vt:lpstr>
      <vt:lpstr>B3  VS B4</vt:lpstr>
      <vt:lpstr>B1 VS B3 (NUMERICAL)</vt:lpstr>
      <vt:lpstr>B4 VS B5 (MEDIUM &amp; HARD)</vt:lpstr>
      <vt:lpstr>B3 VS B4 VS B5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Bersano  Alberto</dc:creator>
  <cp:keywords/>
  <dc:description/>
  <cp:lastModifiedBy>Bersano  Alberto</cp:lastModifiedBy>
  <cp:revision/>
  <dcterms:created xsi:type="dcterms:W3CDTF">2025-09-04T15:45:34Z</dcterms:created>
  <dcterms:modified xsi:type="dcterms:W3CDTF">2025-10-02T14:13:41Z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0x010100E38F56C086F93946AA90258A02AD105C</vt:lpwstr>
  </property>
</Properties>
</file>